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11\эконом.департамент\ИНВЕСТИЦИОННЫЙ ОТДЕЛ\Инвестка 2020 исполнение\на сайт\"/>
    </mc:Choice>
  </mc:AlternateContent>
  <bookViews>
    <workbookView xWindow="0" yWindow="0" windowWidth="28800" windowHeight="12030" activeTab="1"/>
  </bookViews>
  <sheets>
    <sheet name="форма 21" sheetId="1" r:id="rId1"/>
    <sheet name="Каз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9" i="2" l="1"/>
  <c r="K128" i="2"/>
  <c r="K127" i="2"/>
  <c r="K126" i="2" s="1"/>
  <c r="M126" i="2"/>
  <c r="J126" i="2"/>
  <c r="J115" i="2" s="1"/>
  <c r="I126" i="2"/>
  <c r="H126" i="2"/>
  <c r="G126" i="2"/>
  <c r="F126" i="2"/>
  <c r="E126" i="2"/>
  <c r="K125" i="2"/>
  <c r="K124" i="2"/>
  <c r="K123" i="2"/>
  <c r="K122" i="2"/>
  <c r="K121" i="2"/>
  <c r="K120" i="2"/>
  <c r="K119" i="2"/>
  <c r="K118" i="2"/>
  <c r="K117" i="2"/>
  <c r="M116" i="2"/>
  <c r="M115" i="2" s="1"/>
  <c r="J116" i="2"/>
  <c r="I116" i="2"/>
  <c r="H116" i="2"/>
  <c r="G116" i="2"/>
  <c r="F116" i="2"/>
  <c r="F115" i="2" s="1"/>
  <c r="E116" i="2"/>
  <c r="E115" i="2" s="1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M91" i="2"/>
  <c r="J91" i="2"/>
  <c r="I91" i="2"/>
  <c r="H91" i="2"/>
  <c r="H81" i="2" s="1"/>
  <c r="G91" i="2"/>
  <c r="F91" i="2"/>
  <c r="F81" i="2" s="1"/>
  <c r="F37" i="2" s="1"/>
  <c r="E91" i="2"/>
  <c r="K90" i="2"/>
  <c r="K89" i="2"/>
  <c r="K88" i="2"/>
  <c r="K87" i="2"/>
  <c r="K86" i="2"/>
  <c r="K85" i="2"/>
  <c r="K84" i="2"/>
  <c r="K83" i="2"/>
  <c r="K82" i="2"/>
  <c r="M81" i="2"/>
  <c r="J81" i="2"/>
  <c r="I81" i="2"/>
  <c r="G81" i="2"/>
  <c r="E81" i="2"/>
  <c r="K80" i="2"/>
  <c r="K79" i="2"/>
  <c r="K78" i="2"/>
  <c r="K77" i="2"/>
  <c r="K76" i="2"/>
  <c r="K75" i="2" s="1"/>
  <c r="M75" i="2"/>
  <c r="J75" i="2"/>
  <c r="I75" i="2"/>
  <c r="H75" i="2"/>
  <c r="G75" i="2"/>
  <c r="G48" i="2" s="1"/>
  <c r="G38" i="2" s="1"/>
  <c r="F75" i="2"/>
  <c r="E75" i="2"/>
  <c r="E48" i="2" s="1"/>
  <c r="E37" i="2" s="1"/>
  <c r="K74" i="2"/>
  <c r="K73" i="2"/>
  <c r="K72" i="2"/>
  <c r="K71" i="2"/>
  <c r="K70" i="2"/>
  <c r="K69" i="2"/>
  <c r="K68" i="2"/>
  <c r="K67" i="2"/>
  <c r="K66" i="2"/>
  <c r="M65" i="2"/>
  <c r="J65" i="2"/>
  <c r="I65" i="2"/>
  <c r="H65" i="2"/>
  <c r="G65" i="2"/>
  <c r="F65" i="2"/>
  <c r="E65" i="2"/>
  <c r="K64" i="2"/>
  <c r="K63" i="2"/>
  <c r="K62" i="2"/>
  <c r="K61" i="2"/>
  <c r="K60" i="2"/>
  <c r="M59" i="2"/>
  <c r="J59" i="2"/>
  <c r="I59" i="2"/>
  <c r="H59" i="2"/>
  <c r="H48" i="2" s="1"/>
  <c r="H38" i="2" s="1"/>
  <c r="G59" i="2"/>
  <c r="F59" i="2"/>
  <c r="E59" i="2"/>
  <c r="K58" i="2"/>
  <c r="K57" i="2"/>
  <c r="K56" i="2"/>
  <c r="K55" i="2"/>
  <c r="K54" i="2"/>
  <c r="K53" i="2"/>
  <c r="K52" i="2"/>
  <c r="K51" i="2"/>
  <c r="K50" i="2"/>
  <c r="M49" i="2"/>
  <c r="J49" i="2"/>
  <c r="I49" i="2"/>
  <c r="H49" i="2"/>
  <c r="G49" i="2"/>
  <c r="F49" i="2"/>
  <c r="E49" i="2"/>
  <c r="K47" i="2"/>
  <c r="K46" i="2"/>
  <c r="K45" i="2"/>
  <c r="K44" i="2"/>
  <c r="K43" i="2"/>
  <c r="K42" i="2"/>
  <c r="K41" i="2"/>
  <c r="K40" i="2"/>
  <c r="K39" i="2"/>
  <c r="M38" i="2"/>
  <c r="J38" i="2"/>
  <c r="I38" i="2"/>
  <c r="E38" i="2"/>
  <c r="K36" i="2"/>
  <c r="K35" i="2"/>
  <c r="K34" i="2"/>
  <c r="M33" i="2"/>
  <c r="J33" i="2"/>
  <c r="J28" i="2" s="1"/>
  <c r="I33" i="2"/>
  <c r="H33" i="2"/>
  <c r="G33" i="2"/>
  <c r="F33" i="2"/>
  <c r="E33" i="2"/>
  <c r="E28" i="2" s="1"/>
  <c r="K32" i="2"/>
  <c r="K31" i="2"/>
  <c r="K30" i="2"/>
  <c r="K29" i="2" s="1"/>
  <c r="M29" i="2"/>
  <c r="M28" i="2" s="1"/>
  <c r="J29" i="2"/>
  <c r="I29" i="2"/>
  <c r="I28" i="2" s="1"/>
  <c r="H29" i="2"/>
  <c r="G29" i="2"/>
  <c r="F29" i="2"/>
  <c r="E29" i="2"/>
  <c r="F28" i="2"/>
  <c r="K27" i="2"/>
  <c r="K26" i="2" s="1"/>
  <c r="M26" i="2"/>
  <c r="J26" i="2"/>
  <c r="I26" i="2"/>
  <c r="K25" i="2"/>
  <c r="K24" i="2"/>
  <c r="M23" i="2"/>
  <c r="J23" i="2"/>
  <c r="I23" i="2"/>
  <c r="K23" i="2" s="1"/>
  <c r="H23" i="2"/>
  <c r="G23" i="2"/>
  <c r="F23" i="2"/>
  <c r="E23" i="2"/>
  <c r="K22" i="2"/>
  <c r="K21" i="2"/>
  <c r="K20" i="2"/>
  <c r="K19" i="2"/>
  <c r="K18" i="2"/>
  <c r="K17" i="2"/>
  <c r="K16" i="2"/>
  <c r="K15" i="2"/>
  <c r="K14" i="2"/>
  <c r="M13" i="2"/>
  <c r="J13" i="2"/>
  <c r="I13" i="2"/>
  <c r="F13" i="2"/>
  <c r="E13" i="2"/>
  <c r="L12" i="2"/>
  <c r="K59" i="2" l="1"/>
  <c r="I115" i="2"/>
  <c r="K38" i="2"/>
  <c r="K81" i="2"/>
  <c r="K65" i="2"/>
  <c r="K13" i="2"/>
  <c r="K12" i="2" s="1"/>
  <c r="K116" i="2"/>
  <c r="K115" i="2" s="1"/>
  <c r="K49" i="2"/>
  <c r="K48" i="2" s="1"/>
  <c r="K37" i="2" s="1"/>
  <c r="I48" i="2"/>
  <c r="I37" i="2" s="1"/>
  <c r="I12" i="2" s="1"/>
  <c r="J48" i="2"/>
  <c r="J37" i="2" s="1"/>
  <c r="J12" i="2" s="1"/>
  <c r="K33" i="2"/>
  <c r="K28" i="2" s="1"/>
  <c r="M48" i="2"/>
  <c r="M37" i="2" s="1"/>
  <c r="M12" i="2" s="1"/>
  <c r="K91" i="2"/>
  <c r="J91" i="1"/>
  <c r="K127" i="1"/>
  <c r="K128" i="1"/>
  <c r="K125" i="1"/>
  <c r="K119" i="1"/>
  <c r="K120" i="1"/>
  <c r="K121" i="1"/>
  <c r="K122" i="1"/>
  <c r="K123" i="1"/>
  <c r="K124" i="1"/>
  <c r="K112" i="1"/>
  <c r="K113" i="1"/>
  <c r="K114" i="1"/>
  <c r="K107" i="1"/>
  <c r="K108" i="1"/>
  <c r="K109" i="1"/>
  <c r="K110" i="1"/>
  <c r="K111" i="1"/>
  <c r="K103" i="1"/>
  <c r="K104" i="1"/>
  <c r="K105" i="1"/>
  <c r="K106" i="1"/>
  <c r="K100" i="1"/>
  <c r="K101" i="1"/>
  <c r="K102" i="1"/>
  <c r="K95" i="1"/>
  <c r="K96" i="1"/>
  <c r="K97" i="1"/>
  <c r="K98" i="1"/>
  <c r="K99" i="1"/>
  <c r="K93" i="1"/>
  <c r="K94" i="1"/>
  <c r="K92" i="1"/>
  <c r="K91" i="1" s="1"/>
  <c r="K36" i="1"/>
  <c r="K35" i="1"/>
  <c r="K31" i="1"/>
  <c r="K32" i="1"/>
  <c r="K30" i="1"/>
  <c r="K21" i="1"/>
  <c r="K14" i="1"/>
  <c r="J29" i="1" l="1"/>
  <c r="K29" i="1"/>
  <c r="J13" i="1"/>
  <c r="E91" i="1" l="1"/>
  <c r="E81" i="1"/>
  <c r="E38" i="1"/>
  <c r="F65" i="1" l="1"/>
  <c r="F59" i="1"/>
  <c r="F13" i="1"/>
  <c r="K129" i="1" l="1"/>
  <c r="K126" i="1" s="1"/>
  <c r="K117" i="1"/>
  <c r="K118" i="1"/>
  <c r="K83" i="1"/>
  <c r="K84" i="1"/>
  <c r="K85" i="1"/>
  <c r="K86" i="1"/>
  <c r="K87" i="1"/>
  <c r="K88" i="1"/>
  <c r="K89" i="1"/>
  <c r="K90" i="1"/>
  <c r="K82" i="1"/>
  <c r="K77" i="1"/>
  <c r="K78" i="1"/>
  <c r="K79" i="1"/>
  <c r="K80" i="1"/>
  <c r="K76" i="1"/>
  <c r="K75" i="1" s="1"/>
  <c r="K67" i="1"/>
  <c r="K68" i="1"/>
  <c r="K69" i="1"/>
  <c r="K70" i="1"/>
  <c r="K71" i="1"/>
  <c r="K72" i="1"/>
  <c r="K73" i="1"/>
  <c r="K74" i="1"/>
  <c r="K66" i="1"/>
  <c r="K65" i="1" s="1"/>
  <c r="K61" i="1"/>
  <c r="K62" i="1"/>
  <c r="K63" i="1"/>
  <c r="K64" i="1"/>
  <c r="K60" i="1"/>
  <c r="K51" i="1"/>
  <c r="K52" i="1"/>
  <c r="K53" i="1"/>
  <c r="K54" i="1"/>
  <c r="K55" i="1"/>
  <c r="K56" i="1"/>
  <c r="K57" i="1"/>
  <c r="K58" i="1"/>
  <c r="K50" i="1"/>
  <c r="K49" i="1" s="1"/>
  <c r="K46" i="1"/>
  <c r="K47" i="1"/>
  <c r="K42" i="1"/>
  <c r="K43" i="1"/>
  <c r="K44" i="1"/>
  <c r="K45" i="1"/>
  <c r="K39" i="1"/>
  <c r="K40" i="1"/>
  <c r="K41" i="1"/>
  <c r="K34" i="1"/>
  <c r="K33" i="1" s="1"/>
  <c r="K28" i="1" s="1"/>
  <c r="K24" i="1"/>
  <c r="K25" i="1"/>
  <c r="K27" i="1"/>
  <c r="K26" i="1" s="1"/>
  <c r="K22" i="1"/>
  <c r="K16" i="1"/>
  <c r="K17" i="1"/>
  <c r="K18" i="1"/>
  <c r="K19" i="1"/>
  <c r="K20" i="1"/>
  <c r="K15" i="1"/>
  <c r="M13" i="1"/>
  <c r="K48" i="1" l="1"/>
  <c r="K37" i="1" s="1"/>
  <c r="K116" i="1"/>
  <c r="K115" i="1" s="1"/>
  <c r="K81" i="1"/>
  <c r="K38" i="1"/>
  <c r="K59" i="1"/>
  <c r="K13" i="1"/>
  <c r="M126" i="1"/>
  <c r="M116" i="1"/>
  <c r="M91" i="1"/>
  <c r="M81" i="1"/>
  <c r="M75" i="1"/>
  <c r="M65" i="1"/>
  <c r="M59" i="1"/>
  <c r="M49" i="1"/>
  <c r="M38" i="1"/>
  <c r="M33" i="1"/>
  <c r="M29" i="1"/>
  <c r="M26" i="1"/>
  <c r="M23" i="1"/>
  <c r="J126" i="1"/>
  <c r="J116" i="1"/>
  <c r="J81" i="1"/>
  <c r="J75" i="1"/>
  <c r="J65" i="1"/>
  <c r="J59" i="1"/>
  <c r="J49" i="1"/>
  <c r="J38" i="1"/>
  <c r="J33" i="1"/>
  <c r="J26" i="1"/>
  <c r="J23" i="1"/>
  <c r="M28" i="1" l="1"/>
  <c r="J115" i="1"/>
  <c r="J28" i="1"/>
  <c r="M48" i="1"/>
  <c r="M37" i="1" s="1"/>
  <c r="J48" i="1"/>
  <c r="J37" i="1" s="1"/>
  <c r="M115" i="1"/>
  <c r="I81" i="1"/>
  <c r="I38" i="1"/>
  <c r="F126" i="1"/>
  <c r="G126" i="1"/>
  <c r="H126" i="1"/>
  <c r="I126" i="1"/>
  <c r="E126" i="1"/>
  <c r="F116" i="1"/>
  <c r="G116" i="1"/>
  <c r="H116" i="1"/>
  <c r="I116" i="1"/>
  <c r="E116" i="1"/>
  <c r="F91" i="1"/>
  <c r="F81" i="1" s="1"/>
  <c r="F37" i="1" s="1"/>
  <c r="G91" i="1"/>
  <c r="G81" i="1" s="1"/>
  <c r="H91" i="1"/>
  <c r="H81" i="1" s="1"/>
  <c r="I91" i="1"/>
  <c r="F75" i="1"/>
  <c r="G75" i="1"/>
  <c r="H75" i="1"/>
  <c r="I75" i="1"/>
  <c r="E75" i="1"/>
  <c r="G65" i="1"/>
  <c r="H65" i="1"/>
  <c r="I65" i="1"/>
  <c r="E65" i="1"/>
  <c r="F49" i="1"/>
  <c r="G49" i="1"/>
  <c r="H49" i="1"/>
  <c r="I49" i="1"/>
  <c r="E49" i="1"/>
  <c r="G59" i="1"/>
  <c r="H59" i="1"/>
  <c r="I59" i="1"/>
  <c r="E59" i="1"/>
  <c r="F33" i="1"/>
  <c r="G33" i="1"/>
  <c r="H33" i="1"/>
  <c r="I33" i="1"/>
  <c r="E33" i="1"/>
  <c r="F29" i="1"/>
  <c r="F28" i="1" s="1"/>
  <c r="G29" i="1"/>
  <c r="H29" i="1"/>
  <c r="I29" i="1"/>
  <c r="E29" i="1"/>
  <c r="I26" i="1"/>
  <c r="F23" i="1"/>
  <c r="G23" i="1"/>
  <c r="H23" i="1"/>
  <c r="I23" i="1"/>
  <c r="K23" i="1" s="1"/>
  <c r="K12" i="1" s="1"/>
  <c r="E23" i="1"/>
  <c r="I13" i="1"/>
  <c r="E13" i="1"/>
  <c r="E115" i="1" l="1"/>
  <c r="E28" i="1"/>
  <c r="F115" i="1"/>
  <c r="J12" i="1"/>
  <c r="M12" i="1"/>
  <c r="I115" i="1"/>
  <c r="I48" i="1"/>
  <c r="E48" i="1"/>
  <c r="E37" i="1" s="1"/>
  <c r="I28" i="1"/>
  <c r="H48" i="1"/>
  <c r="H38" i="1" s="1"/>
  <c r="G48" i="1"/>
  <c r="G38" i="1" s="1"/>
  <c r="I37" i="1" l="1"/>
  <c r="I12" i="1"/>
</calcChain>
</file>

<file path=xl/sharedStrings.xml><?xml version="1.0" encoding="utf-8"?>
<sst xmlns="http://schemas.openxmlformats.org/spreadsheetml/2006/main" count="777" uniqueCount="341">
  <si>
    <t>форма 21</t>
  </si>
  <si>
    <t>(наименование субъекта естественной монополии, вид деятельности)</t>
  </si>
  <si>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</si>
  <si>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</si>
  <si>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</si>
  <si>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</si>
  <si>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</si>
  <si>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</si>
  <si>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</si>
  <si>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</si>
  <si>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</si>
  <si>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</si>
  <si>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Информация о фактических условиях и размерах финансирования инвестиционной программы, тысяч тенге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</si>
  <si>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</si>
  <si>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</si>
  <si>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</si>
  <si>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</si>
  <si>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</si>
  <si>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Амортизация</t>
  </si>
  <si>
    <t>Прибыль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</si>
  <si>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</si>
  <si>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</si>
  <si>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 и эффективности деятельности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</si>
  <si>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</si>
  <si>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</si>
  <si>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</si>
  <si>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</si>
  <si>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</si>
  <si>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</si>
  <si>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Государственное коммунальное предприятие на праве хозяйственного ведения "Алматы Су" управления энергоэффективности и инфраструктурного развития города Алматы</t>
  </si>
  <si>
    <t>п.м.</t>
  </si>
  <si>
    <t>2020 год</t>
  </si>
  <si>
    <t>Отчет об исполнении инвестиционной программы за 1 полугодие 2020 год</t>
  </si>
  <si>
    <t>Канализационная сеть по ул. Валиханова (парковая зона) от ул. Гоголя до ул. Казыбек би, материал- керамика, диаметр-250 мм</t>
  </si>
  <si>
    <t>Канализационная сеть по от ж/д № 219а, 219д по пр. Райымбека, материал-а/ц, диаметр- 150 мм</t>
  </si>
  <si>
    <t xml:space="preserve">Канализационная сеть по ул. Кабанбай батыра от жилого дома № 314, по пр. Гагарина от жилого дома № 41 </t>
  </si>
  <si>
    <t>Канализационная сеть в мкр. Орбита-3 от жилых домов № 5, 6, 7, 8, материал-керамика, а/ц, диаметр-150, 200</t>
  </si>
  <si>
    <t>Канализационная сеть от жилого дома № 52 по ул. Айтеке би (№ 65 по ул. Тулебаева) от жилого дома № 67 по ул. Тулебаева, материал-керамика, диаметр-150 мм</t>
  </si>
  <si>
    <t>Канализационная сеть от школы № 28, дом 102 по улице Назарбаева, материал-керамика, диаметр-150 мм</t>
  </si>
  <si>
    <t>Канализационная сеть по улице Муратбаева от улицы Курмангазы до проспекта Абая, материал-керамика, диаметр-300 мм</t>
  </si>
  <si>
    <t xml:space="preserve">Канализационная сеть по ул. Бекхожина от ул. Бегалина до ЦПКиО, материал-керамика, диаметр-150, 200 мм </t>
  </si>
  <si>
    <t>Напорная канализационная сеть от КНС Аныз су до коллектора по пр. Рыскулова, материал-сталь, диаметр-200 мм</t>
  </si>
  <si>
    <t>Реконструкция канализационных сетей</t>
  </si>
  <si>
    <t>Газификация объектов</t>
  </si>
  <si>
    <t>объект</t>
  </si>
  <si>
    <t>Газоснабжение отопления Центрального и  Северо-Западного РЭУ и ЦОП</t>
  </si>
  <si>
    <t>РП Газификация станции Аэрации (объекты станции очистки сточных вод, мехочистка, биоочистка)на отопление и горячее водоснабжение, расположенной по адресу Алматинская область, Илийский район, п. Жапек батыр</t>
  </si>
  <si>
    <t>Работы по замене электрооборудования</t>
  </si>
  <si>
    <t>Работы по замене электрооборудования РУ-0,4кВ главной насосной станции (ГНС) на станции Аэрации цеха Биоочистка</t>
  </si>
  <si>
    <t>Технический и авторский надзор над газификацией объектов и работ по замене электрооборудования</t>
  </si>
  <si>
    <t>Технический надзор над газификацией объектов и работ по замене электрооборудования</t>
  </si>
  <si>
    <t>услуга</t>
  </si>
  <si>
    <t>Реконструкция с заменой электрооборудования РУ-0,4 кВ ГНС на станции Аэрации цеха Биочистки</t>
  </si>
  <si>
    <t>Авторский надзор над газификацией объектов и работ по замене электрооборудования</t>
  </si>
  <si>
    <t>Разработка проектно-сметной документации</t>
  </si>
  <si>
    <t>проект</t>
  </si>
  <si>
    <t>Реконструкция уличнаой сети по ул. Макатаева от 10 к/к до 19 к/к
ул. Макатаева-ул. Нурмакова-ул. Джамбула, материал- ж/б, диаметр-1000 мм, (санация)</t>
  </si>
  <si>
    <t>Реконструкция эстакады к/коллектора вдоль пр. Рыскулова,р. Б.Алматинка,ул. Строительная-Кокорай, материал-сталь, диаметр-1400 мм, (санация)</t>
  </si>
  <si>
    <t>Реконструкция уличной к/сети  от туберкулезного диспансера по ул. Луганского, 60 по ул.Луганского, по ул. Ньютона до пр. Достык, материал-чугун, диаметр-300 мм</t>
  </si>
  <si>
    <t>Восстановление пластиковым рукавом к/сети по ул. Желтоксан,от ул. Гоголя до пр. Райымбек, материал-керамика, а/ц, диаметр-400-500 мм</t>
  </si>
  <si>
    <t>Восстановление пластиковым рукавом к/сети по ул Макатева,от ул. Муратбаева до ул. Есентайская, материал-ж/б, диаметр-1000 мм (санация)</t>
  </si>
  <si>
    <t>Реконструкция к/сети в мик-не № 4,дом 27,27а, материал-керамика, диаметр-200 м</t>
  </si>
  <si>
    <t>Реконструкция к/сети в мик-не Дорожник №8,Дорожник №9, материал-керамика, диаметр-150 мм</t>
  </si>
  <si>
    <t>Реонструкция канализационной сети по ул. Желтоқсан по ул. Касымова от ж/д 50 м-н Коктем-1 до ул. Бухар жырау, от к/к 31 до к/к 12., материал-ж/б, керамика, диаметр-400, 450 мм</t>
  </si>
  <si>
    <t>Восстановление пластиковым рукавом к/сети по ул. Макатаева от ж/д № 158 до ул. Масанчи, материал-ж/б, керамика, диаметр-400-600 мм (санация)</t>
  </si>
  <si>
    <t>Геология</t>
  </si>
  <si>
    <t>ОВОС</t>
  </si>
  <si>
    <t>Изыскательские работы</t>
  </si>
  <si>
    <t>Топосъемка</t>
  </si>
  <si>
    <t>Реконструкция уличной сети по ул. Макатаева от 10 к/к до 19 к/к
ул. Макатаева-ул. Нурмакова-ул. Джамбула, материал- ж/б, диаметр-1000 мм, (санация)</t>
  </si>
  <si>
    <t>Лесопатология</t>
  </si>
  <si>
    <t>Стоимость обследования экспертом объектов</t>
  </si>
  <si>
    <t>Проведение экспертизы проектов</t>
  </si>
  <si>
    <t>Реконструкция канализационной сети по ул. Желтоқсан по ул. Касымова от ж/д 50 м-н Коктем-1 до ул. Бухар жырау, от к/к 31 до к/к 12., материал-ж/б, керамика, диаметр-400, 450 мм</t>
  </si>
  <si>
    <t>Реконструкция уличной канализационной сети по пр. Сейфуллина от ул. Котельникова до ул. Физкультурная, материал-керамика, диаметр-350, (санация)</t>
  </si>
  <si>
    <t>Реконструкция к\сети по ул. Ахан Серы № 16,14,ул. Молдагалиева.5 уг ул. Станкевича № 13,15, материал- а/ц, керамика, диаметр-150 мм</t>
  </si>
  <si>
    <t xml:space="preserve"> Реконструкция дворовой канализационной сети от ж/домов по  ул. Ахан Серэ №18, ул. Ахан-Серэ, 20 (Чернышевского, 5), материал-керамика, диаметр-150 мм</t>
  </si>
  <si>
    <t>Реконструкция к/сети от ж/д № 24 в мик-не 9, материал-керамика, диаметр-150 мм</t>
  </si>
  <si>
    <t>Реконструкция дворовой к/сети от ж\Д № 2,2а по ул. Саина,пр. Райымбек, материал-керамика, чугун, диаметр-150-200-250-300 мм</t>
  </si>
  <si>
    <t>Реконструкция к/сети от ж/д № 12а,14а,16а по ул. Дунентаева, материал-а/ц, чугун, диаметр-150-200-250 мм</t>
  </si>
  <si>
    <t>Реконструкция к/сети в мик-не Жулдыз-1, материал-керамика, диаметр-200 мм</t>
  </si>
  <si>
    <t>Реконструкция к/сети по ул. Бузурбаева 19,до ул. Макатаева,ул Мухамеджанова,ул. Куратова,ул. Жетысуская,ул. Колпаковского до ул. Черкасской Обороны, материал-керамика, диаметр-200 мм</t>
  </si>
  <si>
    <t>Реконструкция к/сети по проспекту Достык № 48, материал-керамика, диаметр-200 мм</t>
  </si>
  <si>
    <t>Реконструкция к/сети в мик-не Алтай-1, материал-керамика, диаметр-250 мм</t>
  </si>
  <si>
    <t xml:space="preserve">Реконструкция к/сети по ул. Сатпаева от ул. Розыбакиева до пр. Гагарина, материал-керамика, диаметр-200 мм, </t>
  </si>
  <si>
    <t>Реконструкция к/сети по ул. Тургут Озала № 30, материал-керамика, диаметр-200 мм</t>
  </si>
  <si>
    <t>Реконструкция к/сети от ж/д № 17,17а,17б,17в в мкр. Орбита-2, материал-керамика, диаметр-200 мм</t>
  </si>
  <si>
    <t>Реконструкция к/сети по ул. Басенова № 39,41, материал-керамика, диаметр-150-200 мм</t>
  </si>
  <si>
    <t>Реконструкция к/сети по ул. Басенова № 43,45, материал-керамика, диаметр-150-200 мм</t>
  </si>
  <si>
    <t>Приобретение основных средств</t>
  </si>
  <si>
    <t>Приобретение трансформаторов, частотных преобразователей, плавного пуска, ячейек для распределительного устройства</t>
  </si>
  <si>
    <t>ед.</t>
  </si>
  <si>
    <t>Трансформатор силовой сухого исполнения ТСЛЗ 1000/6/0,4</t>
  </si>
  <si>
    <t>Трансформатор силовой сухого исполнения ТСЛЗ 630/6/0,4</t>
  </si>
  <si>
    <t>Трансформатор силовой сухого исполнения ТСЗ 250/6/0,4</t>
  </si>
  <si>
    <t>Трансформатор силовой сухого исполнения ТСЗ 100/6/0,4</t>
  </si>
  <si>
    <t>Трансформатор силовой сухого исполнения ТСЗ 63/6/0,4</t>
  </si>
  <si>
    <t>Частотный преобразователь VACON-PAN-MNDR-MK01 ,45 кВт гидросмыв</t>
  </si>
  <si>
    <t>Частотный преобразователь VACON-PAN-MNDR-MK01)КОС гидроэлеватор, 105 кВт</t>
  </si>
  <si>
    <t>Плавный пуск ASTAT XL,380-690V, BP, 76А, РВ-90</t>
  </si>
  <si>
    <t>Ячейки для распределительного устройства РУ-0,4 кВ 1-я группа первичных радиальных отстойника
2-ой группы первичных радиальных отстойника</t>
  </si>
  <si>
    <t>Приобретение основных средств для испытательной лаборатории</t>
  </si>
  <si>
    <t>Стерилизатор паровой ГК-25-2</t>
  </si>
  <si>
    <t>Колбонагреватель 3-х местный ES-4100-3 (3х0,5л)</t>
  </si>
  <si>
    <t xml:space="preserve">Вентиллятор радиальный  ВР- 300-45-2,5 </t>
  </si>
  <si>
    <t>снижение  кол-ва подпоров на сети, безопасная эксплуатация сетей, бесперебойный отвод стоков</t>
  </si>
  <si>
    <t xml:space="preserve">Кәріз  желілерін қайта жаңғырту </t>
  </si>
  <si>
    <t>Гоголь к. Қазыбек би көшесіне дейін Валиханов к-мен (саябақ аумағы) кәріз желісі, материал- керамика, диаметр-250 мм</t>
  </si>
  <si>
    <t>Райымбек даңғ  № 219а, 219д т/үй кәріз желісі, материал-а/ц, диаметр- 150 мм</t>
  </si>
  <si>
    <t>Кұрманғазы көшесінен Абай даңғылына дейін Мұратбаев көшесімен кәріз желісі , материал-керамика, диаметр-300 мм</t>
  </si>
  <si>
    <t xml:space="preserve">Бекхожин көшесімен  Бегалин  көшесінен бастап  МжДОС дейін кәріз желісі, материал-керамика, диаметр-150, 200 мм </t>
  </si>
  <si>
    <t xml:space="preserve"> Аныз су КСС- нан  Рыскулов даңғылындағы коллекторға дейін қысымды кәріз желісі, материал-болат, диаметр-200 мм</t>
  </si>
  <si>
    <t>Нысандарды газдандыру</t>
  </si>
  <si>
    <t xml:space="preserve"> Орталық АПУ мен Солтүстік-Батыс АПУ және ТҚО жылу жүйесін газдандыру </t>
  </si>
  <si>
    <t>Алматы облысы Іле ауданы Жапек батыр кенті мекенжайында орналасқан жылытуға және ыстық сумен жабдықтауға арналған Аэрация станциясын газдандыру (ағынды суларды тазарту, механикалық тазарту, биотазарту станциясының объектілері) ЖЖ</t>
  </si>
  <si>
    <t xml:space="preserve">Электроқұрылғыларын ауыстыру жұмыстары </t>
  </si>
  <si>
    <t>Аэрация станциясының биологиялық тазарту цехының бас сорғы станциясының (БСС)  РУ-04к  электрқондырғыларын ауыстыру жұмыстары</t>
  </si>
  <si>
    <t xml:space="preserve">Нысандарды газдандыру және электроқұрылғыларын ауыстыру жұмыстарына техникалық және авторлық бақылау </t>
  </si>
  <si>
    <t xml:space="preserve">Нысандарды газдандыру және электроқұрылғыларын ауыстыру жұмыстарына техникалық  бақылау </t>
  </si>
  <si>
    <t xml:space="preserve">Нысандарды газдандыру және электроқұрылғыларын ауыстыру жұмыстарына авторлық бақылау </t>
  </si>
  <si>
    <t xml:space="preserve">Жобалық-сметалық құжаттарды дайындау </t>
  </si>
  <si>
    <t>Нұрмақов к-нен -Жамбыл к-мен Макатаева көшесіндегі 10 к/қ-нан 19 к/қ-қа дейін  көшелік кәріз желісін қайта жаңғырту  материал- ж/б, диаметр-1000 мм, (санация)</t>
  </si>
  <si>
    <t>Луганский №60  көш. туберкулез диспансерінен Ньютон к-ш-мен  Достық даңғылына дейін өтетін көшелік кәріз желісін қайта жаңғырту , материал-шойын, диаметр-300 мм</t>
  </si>
  <si>
    <t>Желтоксан көшесі бойымен  Гоголь  көш-нен Райымбек даңғылына дейінгі кәріз желісін пластикалық жеңмен қайта жаңғырту материал-керамика, а/ц, диаметр-400-500 мм</t>
  </si>
  <si>
    <t>Макатева көшесіндегі  Муратбаев көшесінен Есентайская көшесіне дейінгі  кәріз желісін пластикалық жеңмен қайта жаңғырту , материал-ж/б, диаметр-1000 мм (санация)</t>
  </si>
  <si>
    <t xml:space="preserve"> № 4 ы/ауд  №27,27а т/ү кәріз желісін қайта жаңғырту материал-керамика, диаметр-200 мм</t>
  </si>
  <si>
    <t>Дорожник ы/ауд №8, №9 т/үй кәріз желілерін қайта жаңғырту, материал-керамика, диаметр-150 мм</t>
  </si>
  <si>
    <t>Желтоқсан қөшесімен Касымова көш-нен  Коктем-1 ы/ауд №50 т/үйден Бухар жырау көш-мен  31к/қнан 12 к/қ-на дейін кәріз желісін қайта жаңғырту, материал-т/б, керамика, диаметр-400, 450 мм</t>
  </si>
  <si>
    <t>Іздестіру жұмыстары</t>
  </si>
  <si>
    <t>Топографиялық түсірілім</t>
  </si>
  <si>
    <t>Мақатаев көшесімен Масанчи көш № 158 т/үйден бастап кәріз желісін пластикалық жеңмен қайта жаңғырту, материал-т/б, керамика, диаметр-400-600 мм (санация)</t>
  </si>
  <si>
    <t>Луганский №60  көш. туберкулез диспансерінен Ньютон көш-мен  Достық даңғылына дейін өтетін көшелік кәріз желісін қайта жаңғырту , материал-шойын, диаметр-300 мм</t>
  </si>
  <si>
    <t>ҚОТӘ</t>
  </si>
  <si>
    <t>Нұрмақов к-нен -Жамбыл к-мен Мақатаев көшесіндегі 10 к/қ-нан 19 к/қ-қа дейін  көшелік кәріз желісін қайта жаңғырту  материал- ж/б, диаметр-1000 мм, (санация)</t>
  </si>
  <si>
    <t>Мақатев көшесіндегі  Мұратбаев көшесінен Есентайская көшесіне дейінгі  кәріз желісін пластикалық жеңмен қайта жаңғырту , материал-ж/б, диаметр-1000 мм (санация)</t>
  </si>
  <si>
    <t>Луганский №60  көш. туберкулез диспансерінен Ньютон ө-ш-мен  Достық даңғылына дейін өтетін көшелік кәріз желісін қайта жаңғырту , материал-шойын, диаметр-300 мм</t>
  </si>
  <si>
    <t>Мақатаев көшесіндегі  Мұратбаев көшесінен Есентайская көшесіне дейінгі  кәріз желісін пластикалық жеңмен қайта жаңғырту , материал-ж/б, диаметр-1000 мм (санация)</t>
  </si>
  <si>
    <t>Жабаларға сараптама жүргізу</t>
  </si>
  <si>
    <t>Сейфулин к-нен -Котельников к-мен Физкультурная көшесіндегі  керамика- материалы, диаметр-350 мм, (санация)</t>
  </si>
  <si>
    <t>Ақан Сері көш. № 16,14 т/үй, Молдағалиев №5 Станкевич к-ш бұр № 13,15 т/үйлерінің кәріз желісін қайта жаңғырту, материал- а/ц, керамика, диаметр-150 мм</t>
  </si>
  <si>
    <t>Ақан Сері  №18 т/үй,  Ақан-Сері, №20 т/үй (Чернышевский №5) т/үй аулалық кәріз желісін қайта жаңғырту, материал-керамика, диаметр-150 мм</t>
  </si>
  <si>
    <t>9 ы/ауд № 24 т/үй кәріз желісін қайта жаңғырту, материал-керамика, диаметр-150 мм</t>
  </si>
  <si>
    <t>Дөнентаев көш. №12а,14а,16а т/үй кәріз желісін қайта жаңғырту, материал-а/ц, шойын, диаметр-150-200-250 мм</t>
  </si>
  <si>
    <t>Жұлдыз-1 ы/ауданындағы кәріз желісін қайта жаңғырту, материал-керамика, диаметр-200 мм</t>
  </si>
  <si>
    <t>Бұзырбаев №19 үйден бастап Мақатаев көш. дейін, Мұхамеджанов көш-мен, Куратов көш-мен, Жетісу көш-мен, Колпаковский көш-мен Черкасская Оборона көш-не дейін  кәріз желісін қайта жаңғырту, материал-керамика, диаметр-200 мм</t>
  </si>
  <si>
    <t xml:space="preserve"> Достык даңғылы № 48 т/үй кәріз желісін қайта жаңғырту, материал-керамика, диаметр-200 мм</t>
  </si>
  <si>
    <t>Алтай-1 ы/ауданымен өтетін кәріз желісін қайта жаңғырту, материал-керамика, диаметр-250 мм</t>
  </si>
  <si>
    <t xml:space="preserve">Сәтбаев көшесімен Розыбакиев көш-н Гагарин даңғ. дейін  өтетін кәріз желісін қайта жаңғырту, материал-керамика, диаметр-200 мм, </t>
  </si>
  <si>
    <t>Тұрғыт Озал № 30 т/үй кәріз желісін қайта жаңғырту, материал-керамика, диаметр-200 мм</t>
  </si>
  <si>
    <t xml:space="preserve"> Орбита-2 ы/ауд. № 17,17а,17б,17в т/үйлер кәріз желісін қайта жаңғырту, материал-керамика, диаметр-200 мм</t>
  </si>
  <si>
    <t>Негізгі құралдарды сатып алу</t>
  </si>
  <si>
    <t>Трансформаторлар, жиіліктік түрлендіргіш, жайлы қосқыш, тарату құрылғысына арналған ұяшық сатып алу</t>
  </si>
  <si>
    <t>Құрғақ орындалған күштік трансформатор  ТСЗ 1000/6/0,4</t>
  </si>
  <si>
    <t>Құрғақ орындалған күштік трансформатор  ТСЗ 1000/6/0,4 ТСЗ 630/6/0,4</t>
  </si>
  <si>
    <t>Құрғақ орындалған күштік трансформатор  ТСЗ 1000/6/0,4 ТСЗ 250/6/0,4</t>
  </si>
  <si>
    <t>Құрғақ орындалған күштік трансформатор  ТСЗ 1000/6/0,4ТСЗ 100/6/0,4</t>
  </si>
  <si>
    <t>Құрғақ орындалған күштік трансформатор  ТСЗ 1000/6/0,4 ТСЗ 63/6/0,4</t>
  </si>
  <si>
    <t>Жиіліктік түрлендіргіш VACON-PAN-MNDR-MK01 ,45 кВт гидрожуу</t>
  </si>
  <si>
    <t>Жиіліктік түрлендіргіш VACON-PAN-MNDR-MK01)КОС гидроэлеватор, 105 кВт</t>
  </si>
  <si>
    <t>Жайлы қосқыш ASTAT XL,380-690V, BP, 76А, РВ-90</t>
  </si>
  <si>
    <t>Тарату құрылғысына арналған ұяшық РУ-0,4 кВ бастапқы радиалды тұндырғыштардың 1-ші  және 2-ші тобына</t>
  </si>
  <si>
    <t>сынама зертханасына негізгі құралдарды сатып алу</t>
  </si>
  <si>
    <t>Булау стерилизаторы ГК-25-2</t>
  </si>
  <si>
    <t>3 орындық колбақыздырғыш  ES-4100-3 (3х0,5л)</t>
  </si>
  <si>
    <t xml:space="preserve">Радиальды вентиллятор  ВР- 300-45-2,5 </t>
  </si>
  <si>
    <t>т.м.</t>
  </si>
  <si>
    <t>нысана</t>
  </si>
  <si>
    <t>қызмет</t>
  </si>
  <si>
    <t>жоба</t>
  </si>
  <si>
    <t>бірлік</t>
  </si>
  <si>
    <t>Іс-шаралардың  атауы</t>
  </si>
  <si>
    <t>Өлшем бірлігі</t>
  </si>
  <si>
    <t xml:space="preserve">Заттай көрсеткіштердің  саны </t>
  </si>
  <si>
    <t>Жоспар</t>
  </si>
  <si>
    <t>Реттеліп көрсетілетін қызметтерді ұсынудың жоспарлы және нақты көлемдері туралы ақпарат</t>
  </si>
  <si>
    <t>Инвестициялық бағдарламаны қаржыландырудың нақты шарттары мен мөлшері туралы ақпарат, мың теңге</t>
  </si>
  <si>
    <t>Инвестициялық бағдарламаны орындаудың нақты көрсеткіштерін инвестициялық бағдарламада бекітілген көрсеткіштермен салыстыру туралы ақпарат**</t>
  </si>
  <si>
    <t>Инвестициялық бағдарлама шеңберінде қызмет көрсету кезеңі</t>
  </si>
  <si>
    <t>Ауытқу</t>
  </si>
  <si>
    <t>Ауытқу себептері</t>
  </si>
  <si>
    <t>Жеке қаражат</t>
  </si>
  <si>
    <t>Қарыз қаражаты</t>
  </si>
  <si>
    <t>Бюджеттік қаражат</t>
  </si>
  <si>
    <t>Бекітілген инвестициялық бағдарламаға байланысты іске асыру жылдары бойынша апаттылықты төмендету</t>
  </si>
  <si>
    <t>Қол жеткізілген нақты көрсеткіштердің бекітілген Инвестициялық бағдарламадағы көрсеткіштерден ауытқу себептерін түсіндіру</t>
  </si>
  <si>
    <t>Ұсынылатын реттеліп көрсетілетін қызметтердің сапасы мен сенімділігін және қызметтің тиімділігін арттыруды бағалау</t>
  </si>
  <si>
    <t>Пайда</t>
  </si>
  <si>
    <t>Өткен жылдың фактісі</t>
  </si>
  <si>
    <t>Ағымдағы жылдың фактісі</t>
  </si>
  <si>
    <t>2020 жыл</t>
  </si>
  <si>
    <t>желінің бітелуін төмендету, желілерді қауіпсіз пайдалану, ағын суларды үздіксіз бұру</t>
  </si>
  <si>
    <t>2020 жылдың 1 жартыжылдығы бойынша инвестициялық бағдарламаның орындалуы туралы есеп</t>
  </si>
  <si>
    <t>21 нысан</t>
  </si>
  <si>
    <t>Алматы қаласы Энерготиімділік және инфрақұрылымдық даму басқармасының шаруашылық жүргізу құқығындағы "Алматы Су" мемлекеттік коммуналдық кәсіпорны</t>
  </si>
  <si>
    <t>(табиғи монополия субъектісінің атауы, қызмет түрі)</t>
  </si>
  <si>
    <t>№ р/н</t>
  </si>
  <si>
    <t>Басенов көш. № 43,45 т/үй кәріз желісін қайта жаңғырту, материал-керамика, диаметр-150-200 мм</t>
  </si>
  <si>
    <t>Басенов көш. № 39,41 т/үй кәріз желісін қайта жаңғырту, материал-керамика, диаметр-150-200 мм</t>
  </si>
  <si>
    <t xml:space="preserve"> Рысқұлов даң.ғ бойындағы кәріз коллекторындағы, Ү. Алматы өзенінің үстінен өтетін эстакаданы  қайта жаңғырту, Строительная-Кокорай көшесі, материал-сталь, диаметр-1400 мм, (санация)</t>
  </si>
  <si>
    <t>Сарапшының нысанды тексеру жұмыстары</t>
  </si>
  <si>
    <t>Желтоқсан қөшесімен Касымов көш-нен  Көктем-1 ы/ауд №50 т/үйден Бухар жырау көш-мен  31к/қнан 12 к/қ-на дейін кәріз желісін қайта жаңғырту, материал-т/б, керамика, диаметр-400, 450 мм</t>
  </si>
  <si>
    <t>Рысқұлов даң.ғ бойындағы кәріз коллекторындағы, Ү. Алматы өзенінің үстінен өтетін эстакаданы  қайта жаңғырту, Строительная-Кокорай көшесі, материал-сталь, диаметр-1400 мм, (санация)</t>
  </si>
  <si>
    <t>Рысқұлов даң.ғ бойындағы кәріз коллекторындағы, Ү. Алматы өзенінің үстінен өтетін эстакаданы  қайта жаңғырту, Строительная-Кокорай көшесі, материал-болат, диаметр-1400 мм, (санация)</t>
  </si>
  <si>
    <t>Рыскулов даң.ғ бойындағы кәріз коллекторындағы, Ү. Алматы өзенінің үстінен өтетін эстакаданы  қайта жаңғырту, Строительная-Кокорай көшесі, материал-сталь, диаметр-1400 мм, (санация)</t>
  </si>
  <si>
    <t>Макатаев көшесімен Масанчи көш № 158 т/үйден бастап кәріз желісін пластикалық жеңмен қайта жаңғырту, материал-т/б, керамика, диаметр-400-600 мм (санация)</t>
  </si>
  <si>
    <t>Макатев көшесіндегі  Муратбаев көшесінен Есентайская көшесіне дейінгі  кәріз желісін пластикалық жеңмен қайта жаңғырту , материал-ж/б, диаметр-1000 мм (санация)</t>
  </si>
  <si>
    <t>Рысқұлов даңғылы бойындағы кәріз коллекторының эстакадасын қайта жаңарту, Ү. Алматы өзенінің үстінен өтетін эстакаданы  қайта жаңғырту, Строительная-Кокорай көшесі, материал-сталь, диаметр-1400 мм, (санация)</t>
  </si>
  <si>
    <t>Нұрмақов к-нен -Жамбыл к-мен Макатаев көшесіндегі 10 к/қ-нан 19 к/қ-қа дейін  көшелік кәріз желісін қайта жаңғырту  материал- ж/б, диаметр-1000 мм, (санация)</t>
  </si>
  <si>
    <t>Назарбаев к. №102,  №28 мектеп кәріз желісі , материал-керамика, диаметр-150 мм</t>
  </si>
  <si>
    <t xml:space="preserve"> Орбита-3 ы/а № 5, 6, 7, 8 т/үй кәріз желісі, материал-керамика, а/ц, диаметр-150, 200</t>
  </si>
  <si>
    <t xml:space="preserve"> Әйтеке би к. № 52 т/үй (Төлебаева к.№ 65), № 67 т/уй Төлебаев к. Кәріз желісі,материал-керамика, диаметр-150 мм</t>
  </si>
  <si>
    <t>Қабанбай батыр к-сі, 314-үй бойынша кәріз желісі, Гагарин даңғ. № 41 т/уй кәріз желісі</t>
  </si>
  <si>
    <t>Райымбек даңғ. қиылысы  Сайын көш № 2,2а т/үй кәріз желісін қайта жаңғырту, материал-керамика, шойын, диаметр-150-200-250-300 мм</t>
  </si>
  <si>
    <t>Мақатаев көшесімен Масанчи көш № 158 т/үйден бастап кәріз желісін пластикалық құбырмен қайта жаңғырту, материал-т/б, керамика, диаметр-400-600 мм (санация)</t>
  </si>
  <si>
    <t>тыс. м3</t>
  </si>
  <si>
    <t xml:space="preserve">Экономия по процедуре гос. закупок. Договора на стадии заключения и исполнения. Корректировка ИП будет производиться согласно Правилам формирования тарифов №90 от 20 ноября 2019 года. </t>
  </si>
  <si>
    <t xml:space="preserve">Мемлекеттик сатып алу процедурасы бойынша үнемдеу. Шарттар жасалу және орындалу сатысында. Инвестициялық бағдарламаны түзету 2019 жылгы 20 карашадағы №90 тарифтерді қалыптастыру ережесшру сәйкес жүгшзшлетін болады. </t>
  </si>
  <si>
    <t>Реттеліп көрсетілетін қызметтердің атауы және қызмет көрсетілетін аумақ</t>
  </si>
  <si>
    <t>Пайда мен шығындар туралы есеп *</t>
  </si>
  <si>
    <t>Өндірістік көрсеткіштерді жақсарту, %, бекітілген инвестициялық бағдарламаға байланысты іске асыру жылдары бойынша</t>
  </si>
  <si>
    <t>Негізгі қорлардың (активтердің) тозуының (физикалық) төмендеуі, %, бекітілген инвестициялық бағдарламаға байланысты іске асыру жылдары бойынша)</t>
  </si>
  <si>
    <t>Ысыраптарды төмендету,%, бекітілген инвестициялық бағдарламаға байланысты іске асыру жылдары бойынша</t>
  </si>
  <si>
    <t>услуга водоотведения по г. Алматы и Алматинской области</t>
  </si>
  <si>
    <t>Алматы қаласының және Алматы облылсының су бұру қызметі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</si>
  <si>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</si>
  <si>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</si>
  <si>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</si>
  <si>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</si>
  <si>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</si>
  <si>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</si>
  <si>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</si>
  <si>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</si>
  <si>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</si>
  <si>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</si>
  <si>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</si>
  <si>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3.1</t>
  </si>
  <si>
    <t>4.1</t>
  </si>
  <si>
    <t>4.1.1</t>
  </si>
  <si>
    <t>4.1.2</t>
  </si>
  <si>
    <t>4.1.3</t>
  </si>
  <si>
    <t>4.2</t>
  </si>
  <si>
    <t>4.2.1</t>
  </si>
  <si>
    <t>4.2.2</t>
  </si>
  <si>
    <t>4.2.3</t>
  </si>
  <si>
    <t>5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</si>
  <si>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</si>
  <si>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</si>
  <si>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</si>
  <si>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</si>
  <si>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</si>
  <si>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</si>
  <si>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</si>
  <si>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</si>
  <si>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</si>
  <si>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</si>
  <si>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5.2</t>
  </si>
  <si>
    <t>52.1</t>
  </si>
  <si>
    <t>5.2.1.1</t>
  </si>
  <si>
    <t>5.2.1.2</t>
  </si>
  <si>
    <t>5.2.1.3</t>
  </si>
  <si>
    <t>5.2.1.4</t>
  </si>
  <si>
    <t>5.2.1.5</t>
  </si>
  <si>
    <t>5.2.1.6</t>
  </si>
  <si>
    <t>5.2.1.7</t>
  </si>
  <si>
    <t>5.2.1.8</t>
  </si>
  <si>
    <t>5.2.1.9</t>
  </si>
  <si>
    <t>5.2.2</t>
  </si>
  <si>
    <t>5.2.2.1</t>
  </si>
  <si>
    <t>5.2.2.2</t>
  </si>
  <si>
    <t>5.2.2.3</t>
  </si>
  <si>
    <t>5.2.2.4</t>
  </si>
  <si>
    <t>5.2.2.5</t>
  </si>
  <si>
    <t>5.2.3</t>
  </si>
  <si>
    <t>5.2.3.1</t>
  </si>
  <si>
    <t>5.2.3.2</t>
  </si>
  <si>
    <t>5.2.3.3</t>
  </si>
  <si>
    <t>5.2.3.4</t>
  </si>
  <si>
    <t>5.2.3.5</t>
  </si>
  <si>
    <t>5.2.3.6</t>
  </si>
  <si>
    <t>5.2.3.7</t>
  </si>
  <si>
    <t>5.2.3.8</t>
  </si>
  <si>
    <t>5.2.3.9</t>
  </si>
  <si>
    <t>5.2.4</t>
  </si>
  <si>
    <t>5.2.4.1</t>
  </si>
  <si>
    <t>5.2.4.2</t>
  </si>
  <si>
    <t>5.2.4.3</t>
  </si>
  <si>
    <t>5.2.4.4</t>
  </si>
  <si>
    <t>5.2.4.5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</si>
  <si>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</si>
  <si>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</si>
  <si>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</si>
  <si>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</si>
  <si>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</si>
  <si>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</si>
  <si>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</si>
  <si>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</si>
  <si>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</si>
  <si>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</si>
  <si>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5.4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</si>
  <si>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</si>
  <si>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</si>
  <si>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</si>
  <si>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</si>
  <si>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</si>
  <si>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</si>
  <si>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</si>
  <si>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</si>
  <si>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</si>
  <si>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</si>
  <si>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</si>
  <si>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</si>
  <si>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</si>
  <si>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</si>
  <si>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5.4.15</t>
  </si>
  <si>
    <t>5.4.16</t>
  </si>
  <si>
    <t>5.4.17</t>
  </si>
  <si>
    <t>5.4.18</t>
  </si>
  <si>
    <t>5.4.19</t>
  </si>
  <si>
    <t>5.4.20</t>
  </si>
  <si>
    <t>5.4.21</t>
  </si>
  <si>
    <t>5.4.22</t>
  </si>
  <si>
    <t>5.4.23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</si>
  <si>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</si>
  <si>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</si>
  <si>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</si>
  <si>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</si>
  <si>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</si>
  <si>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</si>
  <si>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</si>
  <si>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</si>
  <si>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</si>
  <si>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</si>
  <si>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</si>
  <si>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6.2</t>
  </si>
  <si>
    <t>6.2.1</t>
  </si>
  <si>
    <t>6.2.2</t>
  </si>
  <si>
    <t>6.2.3</t>
  </si>
  <si>
    <t>Объем предоставляемых услуг</t>
  </si>
  <si>
    <t>Көрсетілетін қызметтер көлемі</t>
  </si>
  <si>
    <t>Сумма инвестиционной программы, тысяч тенге</t>
  </si>
  <si>
    <t>Инвестициялық бағдарламаның сомасы, мың теңге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</si>
</sst>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-;\-* #,##0.00_-;_-* &quot;-&quot;??_-;_-@_-"/>
    <numFmt numFmtId="167" formatCode="_-&quot;Т&quot;* #,##0.00_-;\-&quot;Т&quot;* #,##0.00_-;_-&quot;Т&quot;* &quot;-&quot;??_-;_-@_-"/>
    <numFmt numFmtId="168" formatCode="00"/>
    <numFmt numFmtId="169" formatCode="000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\ &quot;р.&quot;_-;\-* #,##0\ &quot;р.&quot;_-;_-* &quot;-&quot;\ &quot;р.&quot;_-;_-@_-"/>
    <numFmt numFmtId="173" formatCode="_-* #,##0.00\ _F_-;\-* #,##0.00\ _F_-;_-* &quot;-&quot;??\ _F_-;_-@_-"/>
    <numFmt numFmtId="174" formatCode="_-* #,##0.00_₽_-;\-* #,##0.00_₽_-;_-* &quot;-&quot;??_₽_-;_-@_-"/>
  </numFmts>
  <fonts count="72">
    <font>
      <sz val="11"/>
      <color theme="1"/>
      <name val="Calibri"/>
      <family val="2"/>
      <charset val="204"/>
      <scheme val="minor"/>
    </font>
    <font>
      <sz val="9"/>
      <color rgb="FF00009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99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sz val="12"/>
      <name val="Times New Roman Cyr"/>
      <charset val="204"/>
    </font>
    <font>
      <sz val="10"/>
      <name val="Geneva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2"/>
      <name val="KZ Times New Roman"/>
      <family val="1"/>
      <charset val="204"/>
    </font>
    <font>
      <sz val="10"/>
      <name val="Courier"/>
      <family val="1"/>
      <charset val="204"/>
    </font>
    <font>
      <u/>
      <sz val="7.5"/>
      <color indexed="12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Helvetica-Narrow"/>
    </font>
    <font>
      <sz val="6"/>
      <color indexed="18"/>
      <name val="Times New Roman Cyr"/>
      <charset val="204"/>
    </font>
    <font>
      <sz val="11"/>
      <color indexed="8"/>
      <name val="Calibri"/>
      <family val="2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i/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92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27" fillId="3" borderId="0" applyNumberFormat="0" applyBorder="0" applyAlignment="0" applyProtection="0"/>
    <xf numFmtId="0" fontId="32" fillId="22" borderId="0"/>
    <xf numFmtId="0" fontId="33" fillId="22" borderId="0"/>
    <xf numFmtId="0" fontId="19" fillId="23" borderId="4" applyNumberFormat="0" applyAlignment="0" applyProtection="0"/>
    <xf numFmtId="1" fontId="34" fillId="0" borderId="0">
      <alignment horizontal="center" vertical="top" wrapText="1"/>
    </xf>
    <xf numFmtId="168" fontId="34" fillId="0" borderId="5">
      <alignment horizontal="center" vertical="top" wrapText="1"/>
    </xf>
    <xf numFmtId="169" fontId="34" fillId="0" borderId="5">
      <alignment horizontal="center" vertical="top" wrapText="1"/>
    </xf>
    <xf numFmtId="169" fontId="34" fillId="0" borderId="5">
      <alignment horizontal="center" vertical="top" wrapText="1"/>
    </xf>
    <xf numFmtId="169" fontId="34" fillId="0" borderId="5">
      <alignment horizontal="center" vertical="top" wrapText="1"/>
    </xf>
    <xf numFmtId="0" fontId="24" fillId="24" borderId="6" applyNumberFormat="0" applyAlignment="0" applyProtection="0"/>
    <xf numFmtId="1" fontId="34" fillId="0" borderId="0">
      <alignment horizontal="center" vertical="top" wrapText="1"/>
    </xf>
    <xf numFmtId="168" fontId="34" fillId="0" borderId="0">
      <alignment horizontal="center" vertical="top" wrapText="1"/>
    </xf>
    <xf numFmtId="169" fontId="34" fillId="0" borderId="0">
      <alignment horizontal="center" vertical="top" wrapText="1"/>
    </xf>
    <xf numFmtId="169" fontId="34" fillId="0" borderId="0">
      <alignment horizontal="center" vertical="top" wrapText="1"/>
    </xf>
    <xf numFmtId="169" fontId="34" fillId="0" borderId="0">
      <alignment horizontal="center" vertical="top" wrapText="1"/>
    </xf>
    <xf numFmtId="0" fontId="34" fillId="0" borderId="0">
      <alignment horizontal="left" vertical="top" wrapText="1"/>
    </xf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2" fillId="25" borderId="0"/>
    <xf numFmtId="0" fontId="35" fillId="25" borderId="0"/>
    <xf numFmtId="0" fontId="33" fillId="26" borderId="0"/>
    <xf numFmtId="0" fontId="2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5">
      <alignment horizontal="left" vertical="top"/>
    </xf>
    <xf numFmtId="0" fontId="34" fillId="0" borderId="10">
      <alignment horizontal="center" vertical="top" wrapText="1"/>
    </xf>
    <xf numFmtId="0" fontId="34" fillId="0" borderId="0">
      <alignment horizontal="left" vertical="top"/>
    </xf>
    <xf numFmtId="0" fontId="34" fillId="0" borderId="1">
      <alignment horizontal="lef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17" fillId="7" borderId="4" applyNumberFormat="0" applyAlignment="0" applyProtection="0"/>
    <xf numFmtId="0" fontId="29" fillId="0" borderId="11" applyNumberFormat="0" applyFill="0" applyAlignment="0" applyProtection="0"/>
    <xf numFmtId="0" fontId="37" fillId="27" borderId="5">
      <alignment horizontal="left" vertical="top" wrapText="1"/>
    </xf>
    <xf numFmtId="0" fontId="37" fillId="27" borderId="5">
      <alignment horizontal="left" vertical="top" wrapText="1"/>
    </xf>
    <xf numFmtId="0" fontId="38" fillId="0" borderId="5">
      <alignment horizontal="left" vertical="top" wrapText="1"/>
    </xf>
    <xf numFmtId="0" fontId="34" fillId="0" borderId="5">
      <alignment horizontal="left" vertical="top" wrapText="1"/>
    </xf>
    <xf numFmtId="0" fontId="39" fillId="0" borderId="5">
      <alignment horizontal="left" vertical="top" wrapText="1"/>
    </xf>
    <xf numFmtId="0" fontId="26" fillId="13" borderId="0" applyNumberFormat="0" applyBorder="0" applyAlignment="0" applyProtection="0"/>
    <xf numFmtId="0" fontId="40" fillId="0" borderId="0"/>
    <xf numFmtId="0" fontId="62" fillId="0" borderId="0"/>
    <xf numFmtId="0" fontId="12" fillId="0" borderId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18" fillId="23" borderId="13" applyNumberFormat="0" applyAlignment="0" applyProtection="0"/>
    <xf numFmtId="0" fontId="13" fillId="0" borderId="0">
      <alignment horizontal="left" vertical="top"/>
    </xf>
    <xf numFmtId="0" fontId="25" fillId="0" borderId="0" applyNumberFormat="0" applyFill="0" applyBorder="0" applyAlignment="0" applyProtection="0"/>
    <xf numFmtId="0" fontId="41" fillId="0" borderId="0">
      <alignment horizontal="center" vertical="top"/>
    </xf>
    <xf numFmtId="0" fontId="34" fillId="0" borderId="14">
      <alignment horizontal="center" textRotation="90" wrapText="1"/>
    </xf>
    <xf numFmtId="0" fontId="34" fillId="0" borderId="14">
      <alignment horizontal="center" vertical="center" wrapText="1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1" fontId="42" fillId="0" borderId="0">
      <alignment horizontal="center" vertical="top" wrapText="1"/>
    </xf>
    <xf numFmtId="168" fontId="42" fillId="0" borderId="5">
      <alignment horizontal="center" vertical="top" wrapText="1"/>
    </xf>
    <xf numFmtId="169" fontId="42" fillId="0" borderId="5">
      <alignment horizontal="center" vertical="top" wrapText="1"/>
    </xf>
    <xf numFmtId="169" fontId="42" fillId="0" borderId="5">
      <alignment horizontal="center" vertical="top" wrapText="1"/>
    </xf>
    <xf numFmtId="169" fontId="42" fillId="0" borderId="5">
      <alignment horizontal="center" vertical="top" wrapText="1"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44" fillId="0" borderId="16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5" fillId="0" borderId="17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4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0" fillId="0" borderId="0"/>
    <xf numFmtId="0" fontId="12" fillId="0" borderId="0"/>
    <xf numFmtId="0" fontId="24" fillId="24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8" fillId="13" borderId="0" applyNumberFormat="0" applyBorder="0" applyAlignment="0" applyProtection="0"/>
    <xf numFmtId="0" fontId="10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6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6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10" fillId="0" borderId="0"/>
    <xf numFmtId="0" fontId="12" fillId="0" borderId="0"/>
    <xf numFmtId="0" fontId="12" fillId="0" borderId="0"/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8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8" fillId="0" borderId="0"/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10" fillId="0" borderId="0"/>
    <xf numFmtId="0" fontId="50" fillId="0" borderId="0"/>
    <xf numFmtId="0" fontId="10" fillId="0" borderId="0"/>
    <xf numFmtId="0" fontId="12" fillId="0" borderId="0"/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64" fillId="0" borderId="0"/>
    <xf numFmtId="0" fontId="64" fillId="0" borderId="0"/>
    <xf numFmtId="0" fontId="8" fillId="0" borderId="0"/>
    <xf numFmtId="0" fontId="8" fillId="0" borderId="0"/>
    <xf numFmtId="0" fontId="50" fillId="0" borderId="0"/>
    <xf numFmtId="0" fontId="12" fillId="0" borderId="0"/>
    <xf numFmtId="0" fontId="8" fillId="0" borderId="0"/>
    <xf numFmtId="0" fontId="8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6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2" fillId="0" borderId="0"/>
    <xf numFmtId="0" fontId="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0"/>
    <xf numFmtId="0" fontId="12" fillId="0" borderId="0"/>
    <xf numFmtId="0" fontId="12" fillId="0" borderId="0"/>
    <xf numFmtId="0" fontId="10" fillId="0" borderId="0"/>
    <xf numFmtId="0" fontId="64" fillId="0" borderId="0"/>
    <xf numFmtId="0" fontId="12" fillId="0" borderId="0"/>
    <xf numFmtId="0" fontId="64" fillId="0" borderId="0"/>
    <xf numFmtId="0" fontId="8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64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9" fillId="0" borderId="0"/>
    <xf numFmtId="0" fontId="9" fillId="0" borderId="0"/>
    <xf numFmtId="0" fontId="64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8" fillId="0" borderId="0"/>
    <xf numFmtId="0" fontId="8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6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51" fillId="10" borderId="12" applyNumberFormat="0" applyFont="0" applyAlignment="0" applyProtection="0"/>
    <xf numFmtId="0" fontId="12" fillId="10" borderId="12" applyNumberFormat="0" applyFont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9" applyNumberFormat="0" applyFill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0" fillId="0" borderId="0" applyNumberFormat="0" applyFill="0" applyBorder="0" applyAlignment="0" applyProtection="0"/>
    <xf numFmtId="0" fontId="15" fillId="0" borderId="0" applyFont="0" applyFill="0" applyBorder="0" applyAlignment="0" applyProtection="0"/>
    <xf numFmtId="173" fontId="5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5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3" fontId="59" fillId="0" borderId="2" xfId="0" applyNumberFormat="1" applyFont="1" applyFill="1" applyBorder="1" applyAlignment="1">
      <alignment vertical="center" wrapText="1"/>
    </xf>
    <xf numFmtId="3" fontId="59" fillId="0" borderId="2" xfId="0" applyNumberFormat="1" applyFont="1" applyFill="1" applyBorder="1" applyAlignment="1">
      <alignment horizontal="center" vertical="center" wrapText="1"/>
    </xf>
    <xf numFmtId="3" fontId="59" fillId="0" borderId="2" xfId="892" applyNumberFormat="1" applyFont="1" applyFill="1" applyBorder="1" applyAlignment="1">
      <alignment horizontal="center" vertical="center" wrapText="1"/>
    </xf>
    <xf numFmtId="3" fontId="59" fillId="0" borderId="2" xfId="892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892" applyNumberFormat="1" applyFont="1" applyFill="1" applyBorder="1" applyAlignment="1">
      <alignment vertical="center" wrapText="1"/>
    </xf>
    <xf numFmtId="3" fontId="5" fillId="0" borderId="2" xfId="892" applyNumberFormat="1" applyFont="1" applyFill="1" applyBorder="1" applyAlignment="1">
      <alignment horizontal="center" vertical="center" wrapText="1"/>
    </xf>
    <xf numFmtId="3" fontId="60" fillId="0" borderId="2" xfId="892" applyNumberFormat="1" applyFont="1" applyFill="1" applyBorder="1" applyAlignment="1">
      <alignment vertical="center" wrapText="1"/>
    </xf>
    <xf numFmtId="3" fontId="60" fillId="0" borderId="2" xfId="892" applyNumberFormat="1" applyFont="1" applyFill="1" applyBorder="1" applyAlignment="1">
      <alignment horizontal="center" vertical="center" wrapText="1"/>
    </xf>
    <xf numFmtId="3" fontId="60" fillId="0" borderId="2" xfId="911" applyNumberFormat="1" applyFont="1" applyFill="1" applyBorder="1" applyAlignment="1">
      <alignment vertical="center" wrapText="1"/>
    </xf>
    <xf numFmtId="3" fontId="60" fillId="0" borderId="2" xfId="911" applyNumberFormat="1" applyFont="1" applyFill="1" applyBorder="1" applyAlignment="1">
      <alignment horizontal="center" vertical="center" wrapText="1"/>
    </xf>
    <xf numFmtId="3" fontId="61" fillId="0" borderId="2" xfId="911" applyNumberFormat="1" applyFont="1" applyFill="1" applyBorder="1" applyAlignment="1">
      <alignment vertical="center" wrapText="1"/>
    </xf>
    <xf numFmtId="3" fontId="61" fillId="0" borderId="2" xfId="91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68" fillId="30" borderId="2" xfId="0" applyNumberFormat="1" applyFont="1" applyFill="1" applyBorder="1" applyAlignment="1">
      <alignment vertical="center" wrapText="1"/>
    </xf>
    <xf numFmtId="3" fontId="68" fillId="3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59" fillId="0" borderId="2" xfId="0" applyNumberFormat="1" applyFont="1" applyFill="1" applyBorder="1" applyAlignment="1">
      <alignment horizontal="right" vertical="center" wrapText="1"/>
    </xf>
    <xf numFmtId="3" fontId="59" fillId="0" borderId="2" xfId="1195" applyNumberFormat="1" applyFont="1" applyFill="1" applyBorder="1" applyAlignment="1">
      <alignment horizontal="right" vertical="center"/>
    </xf>
    <xf numFmtId="3" fontId="59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 wrapText="1"/>
    </xf>
    <xf numFmtId="3" fontId="67" fillId="0" borderId="2" xfId="0" applyNumberFormat="1" applyFont="1" applyBorder="1" applyAlignment="1">
      <alignment horizontal="right" vertical="center" wrapText="1"/>
    </xf>
    <xf numFmtId="3" fontId="59" fillId="0" borderId="2" xfId="892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3" fontId="59" fillId="0" borderId="2" xfId="892" applyNumberFormat="1" applyFont="1" applyFill="1" applyBorder="1" applyAlignment="1">
      <alignment horizontal="right" vertical="center"/>
    </xf>
    <xf numFmtId="3" fontId="60" fillId="0" borderId="2" xfId="0" applyNumberFormat="1" applyFont="1" applyFill="1" applyBorder="1" applyAlignment="1">
      <alignment horizontal="right" vertical="center" wrapText="1"/>
    </xf>
    <xf numFmtId="3" fontId="60" fillId="0" borderId="2" xfId="892" applyNumberFormat="1" applyFont="1" applyFill="1" applyBorder="1" applyAlignment="1">
      <alignment horizontal="right" vertical="center"/>
    </xf>
    <xf numFmtId="3" fontId="60" fillId="30" borderId="2" xfId="892" applyNumberFormat="1" applyFont="1" applyFill="1" applyBorder="1" applyAlignment="1">
      <alignment horizontal="right" vertical="center"/>
    </xf>
    <xf numFmtId="3" fontId="59" fillId="30" borderId="2" xfId="892" applyNumberFormat="1" applyFont="1" applyFill="1" applyBorder="1" applyAlignment="1">
      <alignment horizontal="right" vertical="center"/>
    </xf>
    <xf numFmtId="3" fontId="5" fillId="0" borderId="2" xfId="892" applyNumberFormat="1" applyFont="1" applyFill="1" applyBorder="1" applyAlignment="1">
      <alignment horizontal="right" vertical="center"/>
    </xf>
    <xf numFmtId="0" fontId="59" fillId="0" borderId="2" xfId="0" applyFont="1" applyFill="1" applyBorder="1" applyAlignment="1">
      <alignment horizontal="right" vertical="center"/>
    </xf>
    <xf numFmtId="3" fontId="69" fillId="30" borderId="2" xfId="0" applyNumberFormat="1" applyFont="1" applyFill="1" applyBorder="1" applyAlignment="1">
      <alignment vertical="center" wrapText="1"/>
    </xf>
    <xf numFmtId="3" fontId="69" fillId="30" borderId="2" xfId="0" applyNumberFormat="1" applyFont="1" applyFill="1" applyBorder="1" applyAlignment="1">
      <alignment horizontal="center" vertical="center" wrapText="1"/>
    </xf>
    <xf numFmtId="3" fontId="59" fillId="30" borderId="2" xfId="0" applyNumberFormat="1" applyFont="1" applyFill="1" applyBorder="1" applyAlignment="1">
      <alignment vertical="center" wrapText="1"/>
    </xf>
    <xf numFmtId="3" fontId="70" fillId="30" borderId="2" xfId="892" applyNumberFormat="1" applyFont="1" applyFill="1" applyBorder="1" applyAlignment="1">
      <alignment vertical="center" wrapText="1"/>
    </xf>
    <xf numFmtId="3" fontId="70" fillId="30" borderId="2" xfId="892" applyNumberFormat="1" applyFont="1" applyFill="1" applyBorder="1" applyAlignment="1">
      <alignment horizontal="center" vertical="center" wrapText="1"/>
    </xf>
    <xf numFmtId="3" fontId="59" fillId="30" borderId="2" xfId="0" applyNumberFormat="1" applyFont="1" applyFill="1" applyBorder="1" applyAlignment="1">
      <alignment horizontal="center" vertical="center" wrapText="1"/>
    </xf>
    <xf numFmtId="3" fontId="5" fillId="30" borderId="2" xfId="0" applyNumberFormat="1" applyFont="1" applyFill="1" applyBorder="1" applyAlignment="1">
      <alignment vertical="center" wrapText="1"/>
    </xf>
    <xf numFmtId="3" fontId="5" fillId="30" borderId="2" xfId="892" applyNumberFormat="1" applyFont="1" applyFill="1" applyBorder="1" applyAlignment="1">
      <alignment vertical="center" wrapText="1"/>
    </xf>
    <xf numFmtId="3" fontId="5" fillId="30" borderId="2" xfId="892" applyNumberFormat="1" applyFont="1" applyFill="1" applyBorder="1" applyAlignment="1">
      <alignment horizontal="center" vertical="center" wrapText="1"/>
    </xf>
    <xf numFmtId="3" fontId="60" fillId="30" borderId="2" xfId="892" applyNumberFormat="1" applyFont="1" applyFill="1" applyBorder="1" applyAlignment="1">
      <alignment vertical="center" wrapText="1"/>
    </xf>
    <xf numFmtId="3" fontId="60" fillId="30" borderId="2" xfId="892" applyNumberFormat="1" applyFont="1" applyFill="1" applyBorder="1" applyAlignment="1">
      <alignment horizontal="center" vertical="center" wrapText="1"/>
    </xf>
    <xf numFmtId="3" fontId="59" fillId="30" borderId="2" xfId="892" applyNumberFormat="1" applyFont="1" applyFill="1" applyBorder="1" applyAlignment="1">
      <alignment horizontal="center" vertical="center" wrapText="1"/>
    </xf>
    <xf numFmtId="3" fontId="69" fillId="30" borderId="2" xfId="892" applyNumberFormat="1" applyFont="1" applyFill="1" applyBorder="1" applyAlignment="1">
      <alignment vertical="center" wrapText="1"/>
    </xf>
    <xf numFmtId="3" fontId="71" fillId="30" borderId="2" xfId="911" applyNumberFormat="1" applyFont="1" applyFill="1" applyBorder="1" applyAlignment="1">
      <alignment vertical="center" wrapText="1"/>
    </xf>
    <xf numFmtId="3" fontId="60" fillId="30" borderId="2" xfId="0" applyNumberFormat="1" applyFont="1" applyFill="1" applyBorder="1" applyAlignment="1">
      <alignment vertical="center" wrapText="1"/>
    </xf>
    <xf numFmtId="3" fontId="59" fillId="30" borderId="2" xfId="892" applyNumberFormat="1" applyFont="1" applyFill="1" applyBorder="1" applyAlignment="1">
      <alignment vertical="center" wrapText="1"/>
    </xf>
    <xf numFmtId="3" fontId="60" fillId="3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292">
    <cellStyle name="20% - Accent1" xfId="1"/>
    <cellStyle name="20% - Accent1 10" xfId="2"/>
    <cellStyle name="20% - Accent1 10 2" xfId="3"/>
    <cellStyle name="20% - Accent1 11" xfId="4"/>
    <cellStyle name="20% - Accent1 11 2" xfId="5"/>
    <cellStyle name="20% - Accent1 12" xfId="6"/>
    <cellStyle name="20% - Accent1 2" xfId="7"/>
    <cellStyle name="20% - Accent1 2 2" xfId="8"/>
    <cellStyle name="20% - Accent1 3" xfId="9"/>
    <cellStyle name="20% - Accent1 3 2" xfId="10"/>
    <cellStyle name="20% - Accent1 4" xfId="11"/>
    <cellStyle name="20% - Accent1 4 2" xfId="12"/>
    <cellStyle name="20% - Accent1 5" xfId="13"/>
    <cellStyle name="20% - Accent1 5 2" xfId="14"/>
    <cellStyle name="20% - Accent1 6" xfId="15"/>
    <cellStyle name="20% - Accent1 6 2" xfId="16"/>
    <cellStyle name="20% - Accent1 7" xfId="17"/>
    <cellStyle name="20% - Accent1 7 2" xfId="18"/>
    <cellStyle name="20% - Accent1 8" xfId="19"/>
    <cellStyle name="20% - Accent1 8 2" xfId="20"/>
    <cellStyle name="20% - Accent1 9" xfId="21"/>
    <cellStyle name="20% - Accent1 9 2" xfId="22"/>
    <cellStyle name="20% - Accent2" xfId="23"/>
    <cellStyle name="20% - Accent2 10" xfId="24"/>
    <cellStyle name="20% - Accent2 10 2" xfId="25"/>
    <cellStyle name="20% - Accent2 11" xfId="26"/>
    <cellStyle name="20% - Accent2 11 2" xfId="27"/>
    <cellStyle name="20% - Accent2 12" xfId="28"/>
    <cellStyle name="20% - Accent2 2" xfId="29"/>
    <cellStyle name="20% - Accent2 2 2" xfId="30"/>
    <cellStyle name="20% - Accent2 3" xfId="31"/>
    <cellStyle name="20% - Accent2 3 2" xfId="32"/>
    <cellStyle name="20% - Accent2 4" xfId="33"/>
    <cellStyle name="20% - Accent2 4 2" xfId="34"/>
    <cellStyle name="20% - Accent2 5" xfId="35"/>
    <cellStyle name="20% - Accent2 5 2" xfId="36"/>
    <cellStyle name="20% - Accent2 6" xfId="37"/>
    <cellStyle name="20% - Accent2 6 2" xfId="38"/>
    <cellStyle name="20% - Accent2 7" xfId="39"/>
    <cellStyle name="20% - Accent2 7 2" xfId="40"/>
    <cellStyle name="20% - Accent2 8" xfId="41"/>
    <cellStyle name="20% - Accent2 8 2" xfId="42"/>
    <cellStyle name="20% - Accent2 9" xfId="43"/>
    <cellStyle name="20% - Accent2 9 2" xfId="44"/>
    <cellStyle name="20% - Accent3" xfId="45"/>
    <cellStyle name="20% - Accent3 10" xfId="46"/>
    <cellStyle name="20% - Accent3 10 2" xfId="47"/>
    <cellStyle name="20% - Accent3 11" xfId="48"/>
    <cellStyle name="20% - Accent3 11 2" xfId="49"/>
    <cellStyle name="20% - Accent3 12" xfId="50"/>
    <cellStyle name="20% - Accent3 2" xfId="51"/>
    <cellStyle name="20% - Accent3 2 2" xfId="52"/>
    <cellStyle name="20% - Accent3 3" xfId="53"/>
    <cellStyle name="20% - Accent3 3 2" xfId="54"/>
    <cellStyle name="20% - Accent3 4" xfId="55"/>
    <cellStyle name="20% - Accent3 4 2" xfId="56"/>
    <cellStyle name="20% - Accent3 5" xfId="57"/>
    <cellStyle name="20% - Accent3 5 2" xfId="58"/>
    <cellStyle name="20% - Accent3 6" xfId="59"/>
    <cellStyle name="20% - Accent3 6 2" xfId="60"/>
    <cellStyle name="20% - Accent3 7" xfId="61"/>
    <cellStyle name="20% - Accent3 7 2" xfId="62"/>
    <cellStyle name="20% - Accent3 8" xfId="63"/>
    <cellStyle name="20% - Accent3 8 2" xfId="64"/>
    <cellStyle name="20% - Accent3 9" xfId="65"/>
    <cellStyle name="20% - Accent3 9 2" xfId="66"/>
    <cellStyle name="20% - Accent4" xfId="67"/>
    <cellStyle name="20% - Accent4 10" xfId="68"/>
    <cellStyle name="20% - Accent4 10 2" xfId="69"/>
    <cellStyle name="20% - Accent4 11" xfId="70"/>
    <cellStyle name="20% - Accent4 11 2" xfId="71"/>
    <cellStyle name="20% - Accent4 12" xfId="72"/>
    <cellStyle name="20% - Accent4 2" xfId="73"/>
    <cellStyle name="20% - Accent4 2 2" xfId="74"/>
    <cellStyle name="20% - Accent4 3" xfId="75"/>
    <cellStyle name="20% - Accent4 3 2" xfId="76"/>
    <cellStyle name="20% - Accent4 4" xfId="77"/>
    <cellStyle name="20% - Accent4 4 2" xfId="78"/>
    <cellStyle name="20% - Accent4 5" xfId="79"/>
    <cellStyle name="20% - Accent4 5 2" xfId="80"/>
    <cellStyle name="20% - Accent4 6" xfId="81"/>
    <cellStyle name="20% - Accent4 6 2" xfId="82"/>
    <cellStyle name="20% - Accent4 7" xfId="83"/>
    <cellStyle name="20% - Accent4 7 2" xfId="84"/>
    <cellStyle name="20% - Accent4 8" xfId="85"/>
    <cellStyle name="20% - Accent4 8 2" xfId="86"/>
    <cellStyle name="20% - Accent4 9" xfId="87"/>
    <cellStyle name="20% - Accent4 9 2" xfId="88"/>
    <cellStyle name="20% - Accent5" xfId="89"/>
    <cellStyle name="20% - Accent5 10" xfId="90"/>
    <cellStyle name="20% - Accent5 10 2" xfId="91"/>
    <cellStyle name="20% - Accent5 11" xfId="92"/>
    <cellStyle name="20% - Accent5 11 2" xfId="93"/>
    <cellStyle name="20% - Accent5 12" xfId="94"/>
    <cellStyle name="20% - Accent5 2" xfId="95"/>
    <cellStyle name="20% - Accent5 2 2" xfId="96"/>
    <cellStyle name="20% - Accent5 3" xfId="97"/>
    <cellStyle name="20% - Accent5 3 2" xfId="98"/>
    <cellStyle name="20% - Accent5 4" xfId="99"/>
    <cellStyle name="20% - Accent5 4 2" xfId="100"/>
    <cellStyle name="20% - Accent5 5" xfId="101"/>
    <cellStyle name="20% - Accent5 5 2" xfId="102"/>
    <cellStyle name="20% - Accent5 6" xfId="103"/>
    <cellStyle name="20% - Accent5 6 2" xfId="104"/>
    <cellStyle name="20% - Accent5 7" xfId="105"/>
    <cellStyle name="20% - Accent5 7 2" xfId="106"/>
    <cellStyle name="20% - Accent5 8" xfId="107"/>
    <cellStyle name="20% - Accent5 8 2" xfId="108"/>
    <cellStyle name="20% - Accent5 9" xfId="109"/>
    <cellStyle name="20% - Accent5 9 2" xfId="110"/>
    <cellStyle name="20% - Accent6" xfId="111"/>
    <cellStyle name="20% - Accent6 10" xfId="112"/>
    <cellStyle name="20% - Accent6 10 2" xfId="113"/>
    <cellStyle name="20% - Accent6 11" xfId="114"/>
    <cellStyle name="20% - Accent6 11 2" xfId="115"/>
    <cellStyle name="20% - Accent6 12" xfId="116"/>
    <cellStyle name="20% - Accent6 2" xfId="117"/>
    <cellStyle name="20% - Accent6 2 2" xfId="118"/>
    <cellStyle name="20% - Accent6 3" xfId="119"/>
    <cellStyle name="20% - Accent6 3 2" xfId="120"/>
    <cellStyle name="20% - Accent6 4" xfId="121"/>
    <cellStyle name="20% - Accent6 4 2" xfId="122"/>
    <cellStyle name="20% - Accent6 5" xfId="123"/>
    <cellStyle name="20% - Accent6 5 2" xfId="124"/>
    <cellStyle name="20% - Accent6 6" xfId="125"/>
    <cellStyle name="20% - Accent6 6 2" xfId="126"/>
    <cellStyle name="20% - Accent6 7" xfId="127"/>
    <cellStyle name="20% - Accent6 7 2" xfId="128"/>
    <cellStyle name="20% - Accent6 8" xfId="129"/>
    <cellStyle name="20% - Accent6 8 2" xfId="130"/>
    <cellStyle name="20% - Accent6 9" xfId="131"/>
    <cellStyle name="20% - Accent6 9 2" xfId="132"/>
    <cellStyle name="20% - Акцент1 2" xfId="133"/>
    <cellStyle name="20% - Акцент1 2 10" xfId="134"/>
    <cellStyle name="20% - Акцент1 2 10 2" xfId="135"/>
    <cellStyle name="20% - Акцент1 2 11" xfId="136"/>
    <cellStyle name="20% - Акцент1 2 11 2" xfId="137"/>
    <cellStyle name="20% - Акцент1 2 12" xfId="138"/>
    <cellStyle name="20% - Акцент1 2 13" xfId="139"/>
    <cellStyle name="20% - Акцент1 2 14" xfId="140"/>
    <cellStyle name="20% - Акцент1 2 15" xfId="141"/>
    <cellStyle name="20% - Акцент1 2 16" xfId="142"/>
    <cellStyle name="20% - Акцент1 2 17" xfId="143"/>
    <cellStyle name="20% - Акцент1 2 18" xfId="144"/>
    <cellStyle name="20% - Акцент1 2 19" xfId="145"/>
    <cellStyle name="20% - Акцент1 2 2" xfId="146"/>
    <cellStyle name="20% - Акцент1 2 2 2" xfId="147"/>
    <cellStyle name="20% - Акцент1 2 20" xfId="148"/>
    <cellStyle name="20% - Акцент1 2 3" xfId="149"/>
    <cellStyle name="20% - Акцент1 2 3 2" xfId="150"/>
    <cellStyle name="20% - Акцент1 2 4" xfId="151"/>
    <cellStyle name="20% - Акцент1 2 4 2" xfId="152"/>
    <cellStyle name="20% - Акцент1 2 5" xfId="153"/>
    <cellStyle name="20% - Акцент1 2 5 2" xfId="154"/>
    <cellStyle name="20% - Акцент1 2 6" xfId="155"/>
    <cellStyle name="20% - Акцент1 2 6 2" xfId="156"/>
    <cellStyle name="20% - Акцент1 2 7" xfId="157"/>
    <cellStyle name="20% - Акцент1 2 7 2" xfId="158"/>
    <cellStyle name="20% - Акцент1 2 8" xfId="159"/>
    <cellStyle name="20% - Акцент1 2 8 2" xfId="160"/>
    <cellStyle name="20% - Акцент1 2 9" xfId="161"/>
    <cellStyle name="20% - Акцент1 2 9 2" xfId="162"/>
    <cellStyle name="20% - Акцент2 2" xfId="163"/>
    <cellStyle name="20% - Акцент2 2 10" xfId="164"/>
    <cellStyle name="20% - Акцент2 2 10 2" xfId="165"/>
    <cellStyle name="20% - Акцент2 2 11" xfId="166"/>
    <cellStyle name="20% - Акцент2 2 11 2" xfId="167"/>
    <cellStyle name="20% - Акцент2 2 12" xfId="168"/>
    <cellStyle name="20% - Акцент2 2 13" xfId="169"/>
    <cellStyle name="20% - Акцент2 2 14" xfId="170"/>
    <cellStyle name="20% - Акцент2 2 15" xfId="171"/>
    <cellStyle name="20% - Акцент2 2 16" xfId="172"/>
    <cellStyle name="20% - Акцент2 2 17" xfId="173"/>
    <cellStyle name="20% - Акцент2 2 18" xfId="174"/>
    <cellStyle name="20% - Акцент2 2 19" xfId="175"/>
    <cellStyle name="20% - Акцент2 2 2" xfId="176"/>
    <cellStyle name="20% - Акцент2 2 2 2" xfId="177"/>
    <cellStyle name="20% - Акцент2 2 20" xfId="178"/>
    <cellStyle name="20% - Акцент2 2 3" xfId="179"/>
    <cellStyle name="20% - Акцент2 2 3 2" xfId="180"/>
    <cellStyle name="20% - Акцент2 2 4" xfId="181"/>
    <cellStyle name="20% - Акцент2 2 4 2" xfId="182"/>
    <cellStyle name="20% - Акцент2 2 5" xfId="183"/>
    <cellStyle name="20% - Акцент2 2 5 2" xfId="184"/>
    <cellStyle name="20% - Акцент2 2 6" xfId="185"/>
    <cellStyle name="20% - Акцент2 2 6 2" xfId="186"/>
    <cellStyle name="20% - Акцент2 2 7" xfId="187"/>
    <cellStyle name="20% - Акцент2 2 7 2" xfId="188"/>
    <cellStyle name="20% - Акцент2 2 8" xfId="189"/>
    <cellStyle name="20% - Акцент2 2 8 2" xfId="190"/>
    <cellStyle name="20% - Акцент2 2 9" xfId="191"/>
    <cellStyle name="20% - Акцент2 2 9 2" xfId="192"/>
    <cellStyle name="20% - Акцент3 2" xfId="193"/>
    <cellStyle name="20% - Акцент3 2 10" xfId="194"/>
    <cellStyle name="20% - Акцент3 2 10 2" xfId="195"/>
    <cellStyle name="20% - Акцент3 2 11" xfId="196"/>
    <cellStyle name="20% - Акцент3 2 11 2" xfId="197"/>
    <cellStyle name="20% - Акцент3 2 12" xfId="198"/>
    <cellStyle name="20% - Акцент3 2 13" xfId="199"/>
    <cellStyle name="20% - Акцент3 2 14" xfId="200"/>
    <cellStyle name="20% - Акцент3 2 15" xfId="201"/>
    <cellStyle name="20% - Акцент3 2 16" xfId="202"/>
    <cellStyle name="20% - Акцент3 2 17" xfId="203"/>
    <cellStyle name="20% - Акцент3 2 18" xfId="204"/>
    <cellStyle name="20% - Акцент3 2 19" xfId="205"/>
    <cellStyle name="20% - Акцент3 2 2" xfId="206"/>
    <cellStyle name="20% - Акцент3 2 2 2" xfId="207"/>
    <cellStyle name="20% - Акцент3 2 20" xfId="208"/>
    <cellStyle name="20% - Акцент3 2 3" xfId="209"/>
    <cellStyle name="20% - Акцент3 2 3 2" xfId="210"/>
    <cellStyle name="20% - Акцент3 2 4" xfId="211"/>
    <cellStyle name="20% - Акцент3 2 4 2" xfId="212"/>
    <cellStyle name="20% - Акцент3 2 5" xfId="213"/>
    <cellStyle name="20% - Акцент3 2 5 2" xfId="214"/>
    <cellStyle name="20% - Акцент3 2 6" xfId="215"/>
    <cellStyle name="20% - Акцент3 2 6 2" xfId="216"/>
    <cellStyle name="20% - Акцент3 2 7" xfId="217"/>
    <cellStyle name="20% - Акцент3 2 7 2" xfId="218"/>
    <cellStyle name="20% - Акцент3 2 8" xfId="219"/>
    <cellStyle name="20% - Акцент3 2 8 2" xfId="220"/>
    <cellStyle name="20% - Акцент3 2 9" xfId="221"/>
    <cellStyle name="20% - Акцент3 2 9 2" xfId="222"/>
    <cellStyle name="20% - Акцент4 2" xfId="223"/>
    <cellStyle name="20% - Акцент4 2 10" xfId="224"/>
    <cellStyle name="20% - Акцент4 2 10 2" xfId="225"/>
    <cellStyle name="20% - Акцент4 2 11" xfId="226"/>
    <cellStyle name="20% - Акцент4 2 11 2" xfId="227"/>
    <cellStyle name="20% - Акцент4 2 12" xfId="228"/>
    <cellStyle name="20% - Акцент4 2 13" xfId="229"/>
    <cellStyle name="20% - Акцент4 2 14" xfId="230"/>
    <cellStyle name="20% - Акцент4 2 15" xfId="231"/>
    <cellStyle name="20% - Акцент4 2 16" xfId="232"/>
    <cellStyle name="20% - Акцент4 2 17" xfId="233"/>
    <cellStyle name="20% - Акцент4 2 18" xfId="234"/>
    <cellStyle name="20% - Акцент4 2 19" xfId="235"/>
    <cellStyle name="20% - Акцент4 2 2" xfId="236"/>
    <cellStyle name="20% - Акцент4 2 2 2" xfId="237"/>
    <cellStyle name="20% - Акцент4 2 20" xfId="238"/>
    <cellStyle name="20% - Акцент4 2 3" xfId="239"/>
    <cellStyle name="20% - Акцент4 2 3 2" xfId="240"/>
    <cellStyle name="20% - Акцент4 2 4" xfId="241"/>
    <cellStyle name="20% - Акцент4 2 4 2" xfId="242"/>
    <cellStyle name="20% - Акцент4 2 5" xfId="243"/>
    <cellStyle name="20% - Акцент4 2 5 2" xfId="244"/>
    <cellStyle name="20% - Акцент4 2 6" xfId="245"/>
    <cellStyle name="20% - Акцент4 2 6 2" xfId="246"/>
    <cellStyle name="20% - Акцент4 2 7" xfId="247"/>
    <cellStyle name="20% - Акцент4 2 7 2" xfId="248"/>
    <cellStyle name="20% - Акцент4 2 8" xfId="249"/>
    <cellStyle name="20% - Акцент4 2 8 2" xfId="250"/>
    <cellStyle name="20% - Акцент4 2 9" xfId="251"/>
    <cellStyle name="20% - Акцент4 2 9 2" xfId="252"/>
    <cellStyle name="20% - Акцент5 2" xfId="253"/>
    <cellStyle name="20% - Акцент5 2 10" xfId="254"/>
    <cellStyle name="20% - Акцент5 2 10 2" xfId="255"/>
    <cellStyle name="20% - Акцент5 2 11" xfId="256"/>
    <cellStyle name="20% - Акцент5 2 11 2" xfId="257"/>
    <cellStyle name="20% - Акцент5 2 12" xfId="258"/>
    <cellStyle name="20% - Акцент5 2 13" xfId="259"/>
    <cellStyle name="20% - Акцент5 2 14" xfId="260"/>
    <cellStyle name="20% - Акцент5 2 15" xfId="261"/>
    <cellStyle name="20% - Акцент5 2 16" xfId="262"/>
    <cellStyle name="20% - Акцент5 2 17" xfId="263"/>
    <cellStyle name="20% - Акцент5 2 18" xfId="264"/>
    <cellStyle name="20% - Акцент5 2 19" xfId="265"/>
    <cellStyle name="20% - Акцент5 2 2" xfId="266"/>
    <cellStyle name="20% - Акцент5 2 2 2" xfId="267"/>
    <cellStyle name="20% - Акцент5 2 20" xfId="268"/>
    <cellStyle name="20% - Акцент5 2 3" xfId="269"/>
    <cellStyle name="20% - Акцент5 2 3 2" xfId="270"/>
    <cellStyle name="20% - Акцент5 2 4" xfId="271"/>
    <cellStyle name="20% - Акцент5 2 4 2" xfId="272"/>
    <cellStyle name="20% - Акцент5 2 5" xfId="273"/>
    <cellStyle name="20% - Акцент5 2 5 2" xfId="274"/>
    <cellStyle name="20% - Акцент5 2 6" xfId="275"/>
    <cellStyle name="20% - Акцент5 2 6 2" xfId="276"/>
    <cellStyle name="20% - Акцент5 2 7" xfId="277"/>
    <cellStyle name="20% - Акцент5 2 7 2" xfId="278"/>
    <cellStyle name="20% - Акцент5 2 8" xfId="279"/>
    <cellStyle name="20% - Акцент5 2 8 2" xfId="280"/>
    <cellStyle name="20% - Акцент5 2 9" xfId="281"/>
    <cellStyle name="20% - Акцент5 2 9 2" xfId="282"/>
    <cellStyle name="20% - Акцент6 2" xfId="283"/>
    <cellStyle name="20% - Акцент6 2 10" xfId="284"/>
    <cellStyle name="20% - Акцент6 2 10 2" xfId="285"/>
    <cellStyle name="20% - Акцент6 2 11" xfId="286"/>
    <cellStyle name="20% - Акцент6 2 11 2" xfId="287"/>
    <cellStyle name="20% - Акцент6 2 12" xfId="288"/>
    <cellStyle name="20% - Акцент6 2 13" xfId="289"/>
    <cellStyle name="20% - Акцент6 2 14" xfId="290"/>
    <cellStyle name="20% - Акцент6 2 15" xfId="291"/>
    <cellStyle name="20% - Акцент6 2 16" xfId="292"/>
    <cellStyle name="20% - Акцент6 2 17" xfId="293"/>
    <cellStyle name="20% - Акцент6 2 18" xfId="294"/>
    <cellStyle name="20% - Акцент6 2 19" xfId="295"/>
    <cellStyle name="20% - Акцент6 2 2" xfId="296"/>
    <cellStyle name="20% - Акцент6 2 2 2" xfId="297"/>
    <cellStyle name="20% - Акцент6 2 20" xfId="298"/>
    <cellStyle name="20% - Акцент6 2 3" xfId="299"/>
    <cellStyle name="20% - Акцент6 2 3 2" xfId="300"/>
    <cellStyle name="20% - Акцент6 2 4" xfId="301"/>
    <cellStyle name="20% - Акцент6 2 4 2" xfId="302"/>
    <cellStyle name="20% - Акцент6 2 5" xfId="303"/>
    <cellStyle name="20% - Акцент6 2 5 2" xfId="304"/>
    <cellStyle name="20% - Акцент6 2 6" xfId="305"/>
    <cellStyle name="20% - Акцент6 2 6 2" xfId="306"/>
    <cellStyle name="20% - Акцент6 2 7" xfId="307"/>
    <cellStyle name="20% - Акцент6 2 7 2" xfId="308"/>
    <cellStyle name="20% - Акцент6 2 8" xfId="309"/>
    <cellStyle name="20% - Акцент6 2 8 2" xfId="310"/>
    <cellStyle name="20% - Акцент6 2 9" xfId="311"/>
    <cellStyle name="20% - Акцент6 2 9 2" xfId="312"/>
    <cellStyle name="40% - Accent1" xfId="313"/>
    <cellStyle name="40% - Accent1 10" xfId="314"/>
    <cellStyle name="40% - Accent1 10 2" xfId="315"/>
    <cellStyle name="40% - Accent1 11" xfId="316"/>
    <cellStyle name="40% - Accent1 11 2" xfId="317"/>
    <cellStyle name="40% - Accent1 12" xfId="318"/>
    <cellStyle name="40% - Accent1 2" xfId="319"/>
    <cellStyle name="40% - Accent1 2 2" xfId="320"/>
    <cellStyle name="40% - Accent1 3" xfId="321"/>
    <cellStyle name="40% - Accent1 3 2" xfId="322"/>
    <cellStyle name="40% - Accent1 4" xfId="323"/>
    <cellStyle name="40% - Accent1 4 2" xfId="324"/>
    <cellStyle name="40% - Accent1 5" xfId="325"/>
    <cellStyle name="40% - Accent1 5 2" xfId="326"/>
    <cellStyle name="40% - Accent1 6" xfId="327"/>
    <cellStyle name="40% - Accent1 6 2" xfId="328"/>
    <cellStyle name="40% - Accent1 7" xfId="329"/>
    <cellStyle name="40% - Accent1 7 2" xfId="330"/>
    <cellStyle name="40% - Accent1 8" xfId="331"/>
    <cellStyle name="40% - Accent1 8 2" xfId="332"/>
    <cellStyle name="40% - Accent1 9" xfId="333"/>
    <cellStyle name="40% - Accent1 9 2" xfId="334"/>
    <cellStyle name="40% - Accent2" xfId="335"/>
    <cellStyle name="40% - Accent2 10" xfId="336"/>
    <cellStyle name="40% - Accent2 10 2" xfId="337"/>
    <cellStyle name="40% - Accent2 11" xfId="338"/>
    <cellStyle name="40% - Accent2 11 2" xfId="339"/>
    <cellStyle name="40% - Accent2 12" xfId="340"/>
    <cellStyle name="40% - Accent2 2" xfId="341"/>
    <cellStyle name="40% - Accent2 2 2" xfId="342"/>
    <cellStyle name="40% - Accent2 3" xfId="343"/>
    <cellStyle name="40% - Accent2 3 2" xfId="344"/>
    <cellStyle name="40% - Accent2 4" xfId="345"/>
    <cellStyle name="40% - Accent2 4 2" xfId="346"/>
    <cellStyle name="40% - Accent2 5" xfId="347"/>
    <cellStyle name="40% - Accent2 5 2" xfId="348"/>
    <cellStyle name="40% - Accent2 6" xfId="349"/>
    <cellStyle name="40% - Accent2 6 2" xfId="350"/>
    <cellStyle name="40% - Accent2 7" xfId="351"/>
    <cellStyle name="40% - Accent2 7 2" xfId="352"/>
    <cellStyle name="40% - Accent2 8" xfId="353"/>
    <cellStyle name="40% - Accent2 8 2" xfId="354"/>
    <cellStyle name="40% - Accent2 9" xfId="355"/>
    <cellStyle name="40% - Accent2 9 2" xfId="356"/>
    <cellStyle name="40% - Accent3" xfId="357"/>
    <cellStyle name="40% - Accent3 10" xfId="358"/>
    <cellStyle name="40% - Accent3 10 2" xfId="359"/>
    <cellStyle name="40% - Accent3 11" xfId="360"/>
    <cellStyle name="40% - Accent3 11 2" xfId="361"/>
    <cellStyle name="40% - Accent3 12" xfId="362"/>
    <cellStyle name="40% - Accent3 2" xfId="363"/>
    <cellStyle name="40% - Accent3 2 2" xfId="364"/>
    <cellStyle name="40% - Accent3 3" xfId="365"/>
    <cellStyle name="40% - Accent3 3 2" xfId="366"/>
    <cellStyle name="40% - Accent3 4" xfId="367"/>
    <cellStyle name="40% - Accent3 4 2" xfId="368"/>
    <cellStyle name="40% - Accent3 5" xfId="369"/>
    <cellStyle name="40% - Accent3 5 2" xfId="370"/>
    <cellStyle name="40% - Accent3 6" xfId="371"/>
    <cellStyle name="40% - Accent3 6 2" xfId="372"/>
    <cellStyle name="40% - Accent3 7" xfId="373"/>
    <cellStyle name="40% - Accent3 7 2" xfId="374"/>
    <cellStyle name="40% - Accent3 8" xfId="375"/>
    <cellStyle name="40% - Accent3 8 2" xfId="376"/>
    <cellStyle name="40% - Accent3 9" xfId="377"/>
    <cellStyle name="40% - Accent3 9 2" xfId="378"/>
    <cellStyle name="40% - Accent4" xfId="379"/>
    <cellStyle name="40% - Accent4 10" xfId="380"/>
    <cellStyle name="40% - Accent4 10 2" xfId="381"/>
    <cellStyle name="40% - Accent4 11" xfId="382"/>
    <cellStyle name="40% - Accent4 11 2" xfId="383"/>
    <cellStyle name="40% - Accent4 12" xfId="384"/>
    <cellStyle name="40% - Accent4 2" xfId="385"/>
    <cellStyle name="40% - Accent4 2 2" xfId="386"/>
    <cellStyle name="40% - Accent4 3" xfId="387"/>
    <cellStyle name="40% - Accent4 3 2" xfId="388"/>
    <cellStyle name="40% - Accent4 4" xfId="389"/>
    <cellStyle name="40% - Accent4 4 2" xfId="390"/>
    <cellStyle name="40% - Accent4 5" xfId="391"/>
    <cellStyle name="40% - Accent4 5 2" xfId="392"/>
    <cellStyle name="40% - Accent4 6" xfId="393"/>
    <cellStyle name="40% - Accent4 6 2" xfId="394"/>
    <cellStyle name="40% - Accent4 7" xfId="395"/>
    <cellStyle name="40% - Accent4 7 2" xfId="396"/>
    <cellStyle name="40% - Accent4 8" xfId="397"/>
    <cellStyle name="40% - Accent4 8 2" xfId="398"/>
    <cellStyle name="40% - Accent4 9" xfId="399"/>
    <cellStyle name="40% - Accent4 9 2" xfId="400"/>
    <cellStyle name="40% - Accent5" xfId="401"/>
    <cellStyle name="40% - Accent5 10" xfId="402"/>
    <cellStyle name="40% - Accent5 10 2" xfId="403"/>
    <cellStyle name="40% - Accent5 11" xfId="404"/>
    <cellStyle name="40% - Accent5 11 2" xfId="405"/>
    <cellStyle name="40% - Accent5 12" xfId="406"/>
    <cellStyle name="40% - Accent5 2" xfId="407"/>
    <cellStyle name="40% - Accent5 2 2" xfId="408"/>
    <cellStyle name="40% - Accent5 3" xfId="409"/>
    <cellStyle name="40% - Accent5 3 2" xfId="410"/>
    <cellStyle name="40% - Accent5 4" xfId="411"/>
    <cellStyle name="40% - Accent5 4 2" xfId="412"/>
    <cellStyle name="40% - Accent5 5" xfId="413"/>
    <cellStyle name="40% - Accent5 5 2" xfId="414"/>
    <cellStyle name="40% - Accent5 6" xfId="415"/>
    <cellStyle name="40% - Accent5 6 2" xfId="416"/>
    <cellStyle name="40% - Accent5 7" xfId="417"/>
    <cellStyle name="40% - Accent5 7 2" xfId="418"/>
    <cellStyle name="40% - Accent5 8" xfId="419"/>
    <cellStyle name="40% - Accent5 8 2" xfId="420"/>
    <cellStyle name="40% - Accent5 9" xfId="421"/>
    <cellStyle name="40% - Accent5 9 2" xfId="422"/>
    <cellStyle name="40% - Accent6" xfId="423"/>
    <cellStyle name="40% - Accent6 10" xfId="424"/>
    <cellStyle name="40% - Accent6 10 2" xfId="425"/>
    <cellStyle name="40% - Accent6 11" xfId="426"/>
    <cellStyle name="40% - Accent6 11 2" xfId="427"/>
    <cellStyle name="40% - Accent6 12" xfId="428"/>
    <cellStyle name="40% - Accent6 2" xfId="429"/>
    <cellStyle name="40% - Accent6 2 2" xfId="430"/>
    <cellStyle name="40% - Accent6 3" xfId="431"/>
    <cellStyle name="40% - Accent6 3 2" xfId="432"/>
    <cellStyle name="40% - Accent6 4" xfId="433"/>
    <cellStyle name="40% - Accent6 4 2" xfId="434"/>
    <cellStyle name="40% - Accent6 5" xfId="435"/>
    <cellStyle name="40% - Accent6 5 2" xfId="436"/>
    <cellStyle name="40% - Accent6 6" xfId="437"/>
    <cellStyle name="40% - Accent6 6 2" xfId="438"/>
    <cellStyle name="40% - Accent6 7" xfId="439"/>
    <cellStyle name="40% - Accent6 7 2" xfId="440"/>
    <cellStyle name="40% - Accent6 8" xfId="441"/>
    <cellStyle name="40% - Accent6 8 2" xfId="442"/>
    <cellStyle name="40% - Accent6 9" xfId="443"/>
    <cellStyle name="40% - Accent6 9 2" xfId="444"/>
    <cellStyle name="40% - Акцент1 2" xfId="445"/>
    <cellStyle name="40% - Акцент1 2 10" xfId="446"/>
    <cellStyle name="40% - Акцент1 2 10 2" xfId="447"/>
    <cellStyle name="40% - Акцент1 2 11" xfId="448"/>
    <cellStyle name="40% - Акцент1 2 11 2" xfId="449"/>
    <cellStyle name="40% - Акцент1 2 12" xfId="450"/>
    <cellStyle name="40% - Акцент1 2 13" xfId="451"/>
    <cellStyle name="40% - Акцент1 2 14" xfId="452"/>
    <cellStyle name="40% - Акцент1 2 15" xfId="453"/>
    <cellStyle name="40% - Акцент1 2 16" xfId="454"/>
    <cellStyle name="40% - Акцент1 2 17" xfId="455"/>
    <cellStyle name="40% - Акцент1 2 18" xfId="456"/>
    <cellStyle name="40% - Акцент1 2 19" xfId="457"/>
    <cellStyle name="40% - Акцент1 2 2" xfId="458"/>
    <cellStyle name="40% - Акцент1 2 2 2" xfId="459"/>
    <cellStyle name="40% - Акцент1 2 20" xfId="460"/>
    <cellStyle name="40% - Акцент1 2 3" xfId="461"/>
    <cellStyle name="40% - Акцент1 2 3 2" xfId="462"/>
    <cellStyle name="40% - Акцент1 2 4" xfId="463"/>
    <cellStyle name="40% - Акцент1 2 4 2" xfId="464"/>
    <cellStyle name="40% - Акцент1 2 5" xfId="465"/>
    <cellStyle name="40% - Акцент1 2 5 2" xfId="466"/>
    <cellStyle name="40% - Акцент1 2 6" xfId="467"/>
    <cellStyle name="40% - Акцент1 2 6 2" xfId="468"/>
    <cellStyle name="40% - Акцент1 2 7" xfId="469"/>
    <cellStyle name="40% - Акцент1 2 7 2" xfId="470"/>
    <cellStyle name="40% - Акцент1 2 8" xfId="471"/>
    <cellStyle name="40% - Акцент1 2 8 2" xfId="472"/>
    <cellStyle name="40% - Акцент1 2 9" xfId="473"/>
    <cellStyle name="40% - Акцент1 2 9 2" xfId="474"/>
    <cellStyle name="40% - Акцент2 2" xfId="475"/>
    <cellStyle name="40% - Акцент2 2 10" xfId="476"/>
    <cellStyle name="40% - Акцент2 2 10 2" xfId="477"/>
    <cellStyle name="40% - Акцент2 2 11" xfId="478"/>
    <cellStyle name="40% - Акцент2 2 11 2" xfId="479"/>
    <cellStyle name="40% - Акцент2 2 12" xfId="480"/>
    <cellStyle name="40% - Акцент2 2 13" xfId="481"/>
    <cellStyle name="40% - Акцент2 2 14" xfId="482"/>
    <cellStyle name="40% - Акцент2 2 15" xfId="483"/>
    <cellStyle name="40% - Акцент2 2 16" xfId="484"/>
    <cellStyle name="40% - Акцент2 2 17" xfId="485"/>
    <cellStyle name="40% - Акцент2 2 18" xfId="486"/>
    <cellStyle name="40% - Акцент2 2 19" xfId="487"/>
    <cellStyle name="40% - Акцент2 2 2" xfId="488"/>
    <cellStyle name="40% - Акцент2 2 2 2" xfId="489"/>
    <cellStyle name="40% - Акцент2 2 20" xfId="490"/>
    <cellStyle name="40% - Акцент2 2 3" xfId="491"/>
    <cellStyle name="40% - Акцент2 2 3 2" xfId="492"/>
    <cellStyle name="40% - Акцент2 2 4" xfId="493"/>
    <cellStyle name="40% - Акцент2 2 4 2" xfId="494"/>
    <cellStyle name="40% - Акцент2 2 5" xfId="495"/>
    <cellStyle name="40% - Акцент2 2 5 2" xfId="496"/>
    <cellStyle name="40% - Акцент2 2 6" xfId="497"/>
    <cellStyle name="40% - Акцент2 2 6 2" xfId="498"/>
    <cellStyle name="40% - Акцент2 2 7" xfId="499"/>
    <cellStyle name="40% - Акцент2 2 7 2" xfId="500"/>
    <cellStyle name="40% - Акцент2 2 8" xfId="501"/>
    <cellStyle name="40% - Акцент2 2 8 2" xfId="502"/>
    <cellStyle name="40% - Акцент2 2 9" xfId="503"/>
    <cellStyle name="40% - Акцент2 2 9 2" xfId="504"/>
    <cellStyle name="40% - Акцент3 2" xfId="505"/>
    <cellStyle name="40% - Акцент3 2 10" xfId="506"/>
    <cellStyle name="40% - Акцент3 2 10 2" xfId="507"/>
    <cellStyle name="40% - Акцент3 2 11" xfId="508"/>
    <cellStyle name="40% - Акцент3 2 11 2" xfId="509"/>
    <cellStyle name="40% - Акцент3 2 12" xfId="510"/>
    <cellStyle name="40% - Акцент3 2 13" xfId="511"/>
    <cellStyle name="40% - Акцент3 2 14" xfId="512"/>
    <cellStyle name="40% - Акцент3 2 15" xfId="513"/>
    <cellStyle name="40% - Акцент3 2 16" xfId="514"/>
    <cellStyle name="40% - Акцент3 2 17" xfId="515"/>
    <cellStyle name="40% - Акцент3 2 18" xfId="516"/>
    <cellStyle name="40% - Акцент3 2 19" xfId="517"/>
    <cellStyle name="40% - Акцент3 2 2" xfId="518"/>
    <cellStyle name="40% - Акцент3 2 2 2" xfId="519"/>
    <cellStyle name="40% - Акцент3 2 20" xfId="520"/>
    <cellStyle name="40% - Акцент3 2 3" xfId="521"/>
    <cellStyle name="40% - Акцент3 2 3 2" xfId="522"/>
    <cellStyle name="40% - Акцент3 2 4" xfId="523"/>
    <cellStyle name="40% - Акцент3 2 4 2" xfId="524"/>
    <cellStyle name="40% - Акцент3 2 5" xfId="525"/>
    <cellStyle name="40% - Акцент3 2 5 2" xfId="526"/>
    <cellStyle name="40% - Акцент3 2 6" xfId="527"/>
    <cellStyle name="40% - Акцент3 2 6 2" xfId="528"/>
    <cellStyle name="40% - Акцент3 2 7" xfId="529"/>
    <cellStyle name="40% - Акцент3 2 7 2" xfId="530"/>
    <cellStyle name="40% - Акцент3 2 8" xfId="531"/>
    <cellStyle name="40% - Акцент3 2 8 2" xfId="532"/>
    <cellStyle name="40% - Акцент3 2 9" xfId="533"/>
    <cellStyle name="40% - Акцент3 2 9 2" xfId="534"/>
    <cellStyle name="40% - Акцент4 2" xfId="535"/>
    <cellStyle name="40% - Акцент4 2 10" xfId="536"/>
    <cellStyle name="40% - Акцент4 2 10 2" xfId="537"/>
    <cellStyle name="40% - Акцент4 2 11" xfId="538"/>
    <cellStyle name="40% - Акцент4 2 11 2" xfId="539"/>
    <cellStyle name="40% - Акцент4 2 12" xfId="540"/>
    <cellStyle name="40% - Акцент4 2 13" xfId="541"/>
    <cellStyle name="40% - Акцент4 2 14" xfId="542"/>
    <cellStyle name="40% - Акцент4 2 15" xfId="543"/>
    <cellStyle name="40% - Акцент4 2 16" xfId="544"/>
    <cellStyle name="40% - Акцент4 2 17" xfId="545"/>
    <cellStyle name="40% - Акцент4 2 18" xfId="546"/>
    <cellStyle name="40% - Акцент4 2 19" xfId="547"/>
    <cellStyle name="40% - Акцент4 2 2" xfId="548"/>
    <cellStyle name="40% - Акцент4 2 2 2" xfId="549"/>
    <cellStyle name="40% - Акцент4 2 20" xfId="550"/>
    <cellStyle name="40% - Акцент4 2 3" xfId="551"/>
    <cellStyle name="40% - Акцент4 2 3 2" xfId="552"/>
    <cellStyle name="40% - Акцент4 2 4" xfId="553"/>
    <cellStyle name="40% - Акцент4 2 4 2" xfId="554"/>
    <cellStyle name="40% - Акцент4 2 5" xfId="555"/>
    <cellStyle name="40% - Акцент4 2 5 2" xfId="556"/>
    <cellStyle name="40% - Акцент4 2 6" xfId="557"/>
    <cellStyle name="40% - Акцент4 2 6 2" xfId="558"/>
    <cellStyle name="40% - Акцент4 2 7" xfId="559"/>
    <cellStyle name="40% - Акцент4 2 7 2" xfId="560"/>
    <cellStyle name="40% - Акцент4 2 8" xfId="561"/>
    <cellStyle name="40% - Акцент4 2 8 2" xfId="562"/>
    <cellStyle name="40% - Акцент4 2 9" xfId="563"/>
    <cellStyle name="40% - Акцент4 2 9 2" xfId="564"/>
    <cellStyle name="40% - Акцент5 2" xfId="565"/>
    <cellStyle name="40% - Акцент5 2 10" xfId="566"/>
    <cellStyle name="40% - Акцент5 2 10 2" xfId="567"/>
    <cellStyle name="40% - Акцент5 2 11" xfId="568"/>
    <cellStyle name="40% - Акцент5 2 11 2" xfId="569"/>
    <cellStyle name="40% - Акцент5 2 12" xfId="570"/>
    <cellStyle name="40% - Акцент5 2 13" xfId="571"/>
    <cellStyle name="40% - Акцент5 2 14" xfId="572"/>
    <cellStyle name="40% - Акцент5 2 15" xfId="573"/>
    <cellStyle name="40% - Акцент5 2 16" xfId="574"/>
    <cellStyle name="40% - Акцент5 2 17" xfId="575"/>
    <cellStyle name="40% - Акцент5 2 18" xfId="576"/>
    <cellStyle name="40% - Акцент5 2 19" xfId="577"/>
    <cellStyle name="40% - Акцент5 2 2" xfId="578"/>
    <cellStyle name="40% - Акцент5 2 2 2" xfId="579"/>
    <cellStyle name="40% - Акцент5 2 20" xfId="580"/>
    <cellStyle name="40% - Акцент5 2 3" xfId="581"/>
    <cellStyle name="40% - Акцент5 2 3 2" xfId="582"/>
    <cellStyle name="40% - Акцент5 2 4" xfId="583"/>
    <cellStyle name="40% - Акцент5 2 4 2" xfId="584"/>
    <cellStyle name="40% - Акцент5 2 5" xfId="585"/>
    <cellStyle name="40% - Акцент5 2 5 2" xfId="586"/>
    <cellStyle name="40% - Акцент5 2 6" xfId="587"/>
    <cellStyle name="40% - Акцент5 2 6 2" xfId="588"/>
    <cellStyle name="40% - Акцент5 2 7" xfId="589"/>
    <cellStyle name="40% - Акцент5 2 7 2" xfId="590"/>
    <cellStyle name="40% - Акцент5 2 8" xfId="591"/>
    <cellStyle name="40% - Акцент5 2 8 2" xfId="592"/>
    <cellStyle name="40% - Акцент5 2 9" xfId="593"/>
    <cellStyle name="40% - Акцент5 2 9 2" xfId="594"/>
    <cellStyle name="40% - Акцент6 2" xfId="595"/>
    <cellStyle name="40% - Акцент6 2 10" xfId="596"/>
    <cellStyle name="40% - Акцент6 2 10 2" xfId="597"/>
    <cellStyle name="40% - Акцент6 2 11" xfId="598"/>
    <cellStyle name="40% - Акцент6 2 11 2" xfId="599"/>
    <cellStyle name="40% - Акцент6 2 12" xfId="600"/>
    <cellStyle name="40% - Акцент6 2 13" xfId="601"/>
    <cellStyle name="40% - Акцент6 2 14" xfId="602"/>
    <cellStyle name="40% - Акцент6 2 15" xfId="603"/>
    <cellStyle name="40% - Акцент6 2 16" xfId="604"/>
    <cellStyle name="40% - Акцент6 2 17" xfId="605"/>
    <cellStyle name="40% - Акцент6 2 18" xfId="606"/>
    <cellStyle name="40% - Акцент6 2 19" xfId="607"/>
    <cellStyle name="40% - Акцент6 2 2" xfId="608"/>
    <cellStyle name="40% - Акцент6 2 2 2" xfId="609"/>
    <cellStyle name="40% - Акцент6 2 20" xfId="610"/>
    <cellStyle name="40% - Акцент6 2 3" xfId="611"/>
    <cellStyle name="40% - Акцент6 2 3 2" xfId="612"/>
    <cellStyle name="40% - Акцент6 2 4" xfId="613"/>
    <cellStyle name="40% - Акцент6 2 4 2" xfId="614"/>
    <cellStyle name="40% - Акцент6 2 5" xfId="615"/>
    <cellStyle name="40% - Акцент6 2 5 2" xfId="616"/>
    <cellStyle name="40% - Акцент6 2 6" xfId="617"/>
    <cellStyle name="40% - Акцент6 2 6 2" xfId="618"/>
    <cellStyle name="40% - Акцент6 2 7" xfId="619"/>
    <cellStyle name="40% - Акцент6 2 7 2" xfId="620"/>
    <cellStyle name="40% - Акцент6 2 8" xfId="621"/>
    <cellStyle name="40% - Акцент6 2 8 2" xfId="622"/>
    <cellStyle name="40% - Акцент6 2 9" xfId="623"/>
    <cellStyle name="40% - Акцент6 2 9 2" xfId="624"/>
    <cellStyle name="60% - Accent1" xfId="625"/>
    <cellStyle name="60% - Accent2" xfId="626"/>
    <cellStyle name="60% - Accent3" xfId="627"/>
    <cellStyle name="60% - Accent4" xfId="628"/>
    <cellStyle name="60% - Accent5" xfId="629"/>
    <cellStyle name="60% - Accent6" xfId="630"/>
    <cellStyle name="60% - Акцент1 2" xfId="631"/>
    <cellStyle name="60% - Акцент1 2 2" xfId="632"/>
    <cellStyle name="60% - Акцент1 2 3" xfId="633"/>
    <cellStyle name="60% - Акцент2 2" xfId="634"/>
    <cellStyle name="60% - Акцент2 2 2" xfId="635"/>
    <cellStyle name="60% - Акцент2 2 3" xfId="636"/>
    <cellStyle name="60% - Акцент3 2" xfId="637"/>
    <cellStyle name="60% - Акцент3 2 2" xfId="638"/>
    <cellStyle name="60% - Акцент3 2 3" xfId="639"/>
    <cellStyle name="60% - Акцент4 2" xfId="640"/>
    <cellStyle name="60% - Акцент4 2 2" xfId="641"/>
    <cellStyle name="60% - Акцент4 2 3" xfId="642"/>
    <cellStyle name="60% - Акцент5 2" xfId="643"/>
    <cellStyle name="60% - Акцент5 2 2" xfId="644"/>
    <cellStyle name="60% - Акцент5 2 3" xfId="645"/>
    <cellStyle name="60% - Акцент6 2" xfId="646"/>
    <cellStyle name="60% - Акцент6 2 2" xfId="647"/>
    <cellStyle name="60% - Акцент6 2 3" xfId="648"/>
    <cellStyle name="Accent1" xfId="649"/>
    <cellStyle name="Accent2" xfId="650"/>
    <cellStyle name="Accent3" xfId="651"/>
    <cellStyle name="Accent4" xfId="652"/>
    <cellStyle name="Accent5" xfId="653"/>
    <cellStyle name="Accent6" xfId="654"/>
    <cellStyle name="Bad" xfId="655"/>
    <cellStyle name="Balance" xfId="656"/>
    <cellStyle name="BalanceBold" xfId="657"/>
    <cellStyle name="Calculation" xfId="658"/>
    <cellStyle name="Cell1" xfId="659"/>
    <cellStyle name="Cell2" xfId="660"/>
    <cellStyle name="Cell3" xfId="661"/>
    <cellStyle name="Cell4" xfId="662"/>
    <cellStyle name="Cell5" xfId="663"/>
    <cellStyle name="Check Cell" xfId="664"/>
    <cellStyle name="Column1" xfId="665"/>
    <cellStyle name="Column2" xfId="666"/>
    <cellStyle name="Column3" xfId="667"/>
    <cellStyle name="Column4" xfId="668"/>
    <cellStyle name="Column5" xfId="669"/>
    <cellStyle name="Column7" xfId="670"/>
    <cellStyle name="Comma [0]_5_Year_Plan_Fuel" xfId="671"/>
    <cellStyle name="Comma_5_Year_Plan_Fuel" xfId="672"/>
    <cellStyle name="Currency [0]_5_Year_Plan_Fuel" xfId="673"/>
    <cellStyle name="Currency_1-TETS-3(FR)DECEMBER99" xfId="674"/>
    <cellStyle name="Data" xfId="675"/>
    <cellStyle name="Data 2" xfId="676"/>
    <cellStyle name="DataBold" xfId="677"/>
    <cellStyle name="Explanatory Text" xfId="678"/>
    <cellStyle name="Good" xfId="679"/>
    <cellStyle name="Heading 1" xfId="680"/>
    <cellStyle name="Heading 2" xfId="681"/>
    <cellStyle name="Heading 3" xfId="682"/>
    <cellStyle name="Heading 4" xfId="683"/>
    <cellStyle name="Heading1" xfId="684"/>
    <cellStyle name="Heading2" xfId="685"/>
    <cellStyle name="Heading3" xfId="686"/>
    <cellStyle name="Heading4" xfId="687"/>
    <cellStyle name="Hyperlink" xfId="688"/>
    <cellStyle name="Input" xfId="689"/>
    <cellStyle name="Linked Cell" xfId="690"/>
    <cellStyle name="Name1" xfId="691"/>
    <cellStyle name="Name2" xfId="692"/>
    <cellStyle name="Name3" xfId="693"/>
    <cellStyle name="Name4" xfId="694"/>
    <cellStyle name="Name5" xfId="695"/>
    <cellStyle name="Neutral" xfId="696"/>
    <cellStyle name="Normal 5" xfId="697"/>
    <cellStyle name="Normal 6" xfId="698"/>
    <cellStyle name="Normal_1-TETS-2(fin_results ШПЗ)" xfId="699"/>
    <cellStyle name="Note" xfId="700"/>
    <cellStyle name="Note 10" xfId="701"/>
    <cellStyle name="Note 10 2" xfId="702"/>
    <cellStyle name="Note 11" xfId="703"/>
    <cellStyle name="Note 11 2" xfId="704"/>
    <cellStyle name="Note 12" xfId="705"/>
    <cellStyle name="Note 2" xfId="706"/>
    <cellStyle name="Note 2 2" xfId="707"/>
    <cellStyle name="Note 3" xfId="708"/>
    <cellStyle name="Note 3 2" xfId="709"/>
    <cellStyle name="Note 4" xfId="710"/>
    <cellStyle name="Note 4 2" xfId="711"/>
    <cellStyle name="Note 5" xfId="712"/>
    <cellStyle name="Note 5 2" xfId="713"/>
    <cellStyle name="Note 6" xfId="714"/>
    <cellStyle name="Note 6 2" xfId="715"/>
    <cellStyle name="Note 7" xfId="716"/>
    <cellStyle name="Note 7 2" xfId="717"/>
    <cellStyle name="Note 8" xfId="718"/>
    <cellStyle name="Note 8 2" xfId="719"/>
    <cellStyle name="Note 9" xfId="720"/>
    <cellStyle name="Note 9 2" xfId="721"/>
    <cellStyle name="Output" xfId="722"/>
    <cellStyle name="S4" xfId="723"/>
    <cellStyle name="Title" xfId="724"/>
    <cellStyle name="Title1" xfId="725"/>
    <cellStyle name="TitleCol1" xfId="726"/>
    <cellStyle name="TitleCol2" xfId="727"/>
    <cellStyle name="Total" xfId="728"/>
    <cellStyle name="Warning Text" xfId="729"/>
    <cellStyle name="White1" xfId="730"/>
    <cellStyle name="White2" xfId="731"/>
    <cellStyle name="White3" xfId="732"/>
    <cellStyle name="White4" xfId="733"/>
    <cellStyle name="White5" xfId="734"/>
    <cellStyle name="Акцент1 2" xfId="735"/>
    <cellStyle name="Акцент1 2 2" xfId="736"/>
    <cellStyle name="Акцент1 2 3" xfId="737"/>
    <cellStyle name="Акцент2 2" xfId="738"/>
    <cellStyle name="Акцент2 2 2" xfId="739"/>
    <cellStyle name="Акцент2 2 3" xfId="740"/>
    <cellStyle name="Акцент3 2" xfId="741"/>
    <cellStyle name="Акцент3 2 2" xfId="742"/>
    <cellStyle name="Акцент3 2 3" xfId="743"/>
    <cellStyle name="Акцент4 2" xfId="744"/>
    <cellStyle name="Акцент4 2 2" xfId="745"/>
    <cellStyle name="Акцент4 2 3" xfId="746"/>
    <cellStyle name="Акцент5 2" xfId="747"/>
    <cellStyle name="Акцент6 2" xfId="748"/>
    <cellStyle name="Акцент6 2 2" xfId="749"/>
    <cellStyle name="Акцент6 2 3" xfId="750"/>
    <cellStyle name="Ввод  2" xfId="751"/>
    <cellStyle name="Ввод  2 2" xfId="752"/>
    <cellStyle name="Ввод  2 2 2" xfId="753"/>
    <cellStyle name="Ввод  2 3" xfId="754"/>
    <cellStyle name="Вывод 2" xfId="755"/>
    <cellStyle name="Вывод 2 2" xfId="756"/>
    <cellStyle name="Вывод 2 2 2" xfId="757"/>
    <cellStyle name="Вывод 2 3" xfId="758"/>
    <cellStyle name="Вычисление 2" xfId="759"/>
    <cellStyle name="Вычисление 2 2" xfId="760"/>
    <cellStyle name="Вычисление 2 2 2" xfId="761"/>
    <cellStyle name="Вычисление 2 3" xfId="762"/>
    <cellStyle name="Гиперссылка 2" xfId="763"/>
    <cellStyle name="Гиперссылка 2 2" xfId="764"/>
    <cellStyle name="Гиперссылка 3" xfId="765"/>
    <cellStyle name="Денежный 2" xfId="766"/>
    <cellStyle name="Денежный 2 2" xfId="767"/>
    <cellStyle name="Денежный 2 3" xfId="768"/>
    <cellStyle name="Денежный 2 4" xfId="769"/>
    <cellStyle name="Денежный 2 5" xfId="770"/>
    <cellStyle name="Заголовок 1 2" xfId="771"/>
    <cellStyle name="Заголовок 1 2 2" xfId="772"/>
    <cellStyle name="Заголовок 1 2 3" xfId="773"/>
    <cellStyle name="Заголовок 2 2" xfId="774"/>
    <cellStyle name="Заголовок 2 2 2" xfId="775"/>
    <cellStyle name="Заголовок 2 2 3" xfId="776"/>
    <cellStyle name="Заголовок 3 2" xfId="777"/>
    <cellStyle name="Заголовок 3 2 2" xfId="778"/>
    <cellStyle name="Заголовок 3 2 3" xfId="779"/>
    <cellStyle name="Заголовок 4 2" xfId="780"/>
    <cellStyle name="Заголовок 4 2 2" xfId="781"/>
    <cellStyle name="Заголовок 4 2 3" xfId="782"/>
    <cellStyle name="Итог 2" xfId="783"/>
    <cellStyle name="Итог 2 2" xfId="784"/>
    <cellStyle name="Итог 2 2 2" xfId="785"/>
    <cellStyle name="Итог 2 3" xfId="786"/>
    <cellStyle name="КАНДАГАЧ тел3-33-96" xfId="787"/>
    <cellStyle name="КАНДАГАЧ тел3-33-96 2" xfId="788"/>
    <cellStyle name="Контрольная ячейка 2" xfId="789"/>
    <cellStyle name="Название 2" xfId="790"/>
    <cellStyle name="Название 2 2" xfId="791"/>
    <cellStyle name="Название 2 3" xfId="792"/>
    <cellStyle name="Нейтральный 2" xfId="793"/>
    <cellStyle name="Нейтральный 2 2" xfId="794"/>
    <cellStyle name="Нейтральный 2 3" xfId="795"/>
    <cellStyle name="Обычный" xfId="0" builtinId="0"/>
    <cellStyle name="Обычный 10" xfId="796"/>
    <cellStyle name="Обычный 10 10" xfId="797"/>
    <cellStyle name="Обычный 10 2" xfId="798"/>
    <cellStyle name="Обычный 10 3" xfId="799"/>
    <cellStyle name="Обычный 100" xfId="800"/>
    <cellStyle name="Обычный 101" xfId="801"/>
    <cellStyle name="Обычный 102" xfId="802"/>
    <cellStyle name="Обычный 103" xfId="803"/>
    <cellStyle name="Обычный 104" xfId="804"/>
    <cellStyle name="Обычный 105" xfId="805"/>
    <cellStyle name="Обычный 106" xfId="806"/>
    <cellStyle name="Обычный 107" xfId="807"/>
    <cellStyle name="Обычный 108" xfId="808"/>
    <cellStyle name="Обычный 109" xfId="809"/>
    <cellStyle name="Обычный 11" xfId="810"/>
    <cellStyle name="Обычный 11 2" xfId="811"/>
    <cellStyle name="Обычный 11 2 2" xfId="812"/>
    <cellStyle name="Обычный 110" xfId="813"/>
    <cellStyle name="Обычный 111" xfId="814"/>
    <cellStyle name="Обычный 112" xfId="815"/>
    <cellStyle name="Обычный 113" xfId="816"/>
    <cellStyle name="Обычный 114" xfId="817"/>
    <cellStyle name="Обычный 115" xfId="818"/>
    <cellStyle name="Обычный 116" xfId="819"/>
    <cellStyle name="Обычный 117" xfId="820"/>
    <cellStyle name="Обычный 118" xfId="821"/>
    <cellStyle name="Обычный 119" xfId="822"/>
    <cellStyle name="Обычный 12" xfId="823"/>
    <cellStyle name="Обычный 12 2" xfId="824"/>
    <cellStyle name="Обычный 120" xfId="825"/>
    <cellStyle name="Обычный 121" xfId="826"/>
    <cellStyle name="Обычный 122" xfId="827"/>
    <cellStyle name="Обычный 123" xfId="828"/>
    <cellStyle name="Обычный 124" xfId="829"/>
    <cellStyle name="Обычный 125" xfId="830"/>
    <cellStyle name="Обычный 126" xfId="831"/>
    <cellStyle name="Обычный 127" xfId="832"/>
    <cellStyle name="Обычный 128" xfId="833"/>
    <cellStyle name="Обычный 129" xfId="834"/>
    <cellStyle name="Обычный 13" xfId="835"/>
    <cellStyle name="Обычный 13 2" xfId="836"/>
    <cellStyle name="Обычный 13 2 2" xfId="837"/>
    <cellStyle name="Обычный 13 3" xfId="838"/>
    <cellStyle name="Обычный 130" xfId="839"/>
    <cellStyle name="Обычный 131" xfId="840"/>
    <cellStyle name="Обычный 132" xfId="841"/>
    <cellStyle name="Обычный 133" xfId="842"/>
    <cellStyle name="Обычный 134" xfId="843"/>
    <cellStyle name="Обычный 135" xfId="844"/>
    <cellStyle name="Обычный 136" xfId="845"/>
    <cellStyle name="Обычный 137" xfId="846"/>
    <cellStyle name="Обычный 138" xfId="847"/>
    <cellStyle name="Обычный 139" xfId="848"/>
    <cellStyle name="Обычный 14" xfId="849"/>
    <cellStyle name="Обычный 14 2" xfId="850"/>
    <cellStyle name="Обычный 140" xfId="851"/>
    <cellStyle name="Обычный 141" xfId="852"/>
    <cellStyle name="Обычный 142" xfId="853"/>
    <cellStyle name="Обычный 143" xfId="854"/>
    <cellStyle name="Обычный 144" xfId="855"/>
    <cellStyle name="Обычный 145" xfId="856"/>
    <cellStyle name="Обычный 146" xfId="857"/>
    <cellStyle name="Обычный 147" xfId="858"/>
    <cellStyle name="Обычный 148" xfId="859"/>
    <cellStyle name="Обычный 149" xfId="860"/>
    <cellStyle name="Обычный 15" xfId="861"/>
    <cellStyle name="Обычный 15 2" xfId="862"/>
    <cellStyle name="Обычный 150" xfId="863"/>
    <cellStyle name="Обычный 151" xfId="864"/>
    <cellStyle name="Обычный 152" xfId="865"/>
    <cellStyle name="Обычный 153" xfId="866"/>
    <cellStyle name="Обычный 154" xfId="867"/>
    <cellStyle name="Обычный 155" xfId="868"/>
    <cellStyle name="Обычный 156" xfId="869"/>
    <cellStyle name="Обычный 157" xfId="870"/>
    <cellStyle name="Обычный 158" xfId="871"/>
    <cellStyle name="Обычный 159" xfId="872"/>
    <cellStyle name="Обычный 16" xfId="873"/>
    <cellStyle name="Обычный 16 2" xfId="874"/>
    <cellStyle name="Обычный 16 2 2" xfId="875"/>
    <cellStyle name="Обычный 160" xfId="876"/>
    <cellStyle name="Обычный 161" xfId="877"/>
    <cellStyle name="Обычный 162" xfId="878"/>
    <cellStyle name="Обычный 163" xfId="879"/>
    <cellStyle name="Обычный 164" xfId="880"/>
    <cellStyle name="Обычный 165" xfId="881"/>
    <cellStyle name="Обычный 166" xfId="882"/>
    <cellStyle name="Обычный 167" xfId="883"/>
    <cellStyle name="Обычный 168" xfId="884"/>
    <cellStyle name="Обычный 17" xfId="885"/>
    <cellStyle name="Обычный 17 2" xfId="886"/>
    <cellStyle name="Обычный 18" xfId="887"/>
    <cellStyle name="Обычный 18 2" xfId="888"/>
    <cellStyle name="Обычный 18 3" xfId="889"/>
    <cellStyle name="Обычный 19" xfId="890"/>
    <cellStyle name="Обычный 19 2" xfId="891"/>
    <cellStyle name="Обычный 2" xfId="892"/>
    <cellStyle name="Обычный 2 10" xfId="893"/>
    <cellStyle name="Обычный 2 11" xfId="894"/>
    <cellStyle name="Обычный 2 12" xfId="895"/>
    <cellStyle name="Обычный 2 13" xfId="896"/>
    <cellStyle name="Обычный 2 14" xfId="897"/>
    <cellStyle name="Обычный 2 15" xfId="898"/>
    <cellStyle name="Обычный 2 16" xfId="899"/>
    <cellStyle name="Обычный 2 17" xfId="900"/>
    <cellStyle name="Обычный 2 18" xfId="901"/>
    <cellStyle name="Обычный 2 19" xfId="902"/>
    <cellStyle name="Обычный 2 2" xfId="903"/>
    <cellStyle name="Обычный 2 2 2" xfId="904"/>
    <cellStyle name="Обычный 2 2 2 2" xfId="905"/>
    <cellStyle name="Обычный 2 2 2 2 2" xfId="906"/>
    <cellStyle name="Обычный 2 2 2 3" xfId="907"/>
    <cellStyle name="Обычный 2 2 3" xfId="908"/>
    <cellStyle name="Обычный 2 2 4" xfId="909"/>
    <cellStyle name="Обычный 2 2 5" xfId="910"/>
    <cellStyle name="Обычный 2 2 6" xfId="911"/>
    <cellStyle name="Обычный 2 20" xfId="912"/>
    <cellStyle name="Обычный 2 21" xfId="913"/>
    <cellStyle name="Обычный 2 22" xfId="914"/>
    <cellStyle name="Обычный 2 23" xfId="915"/>
    <cellStyle name="Обычный 2 24" xfId="916"/>
    <cellStyle name="Обычный 2 25" xfId="917"/>
    <cellStyle name="Обычный 2 26" xfId="918"/>
    <cellStyle name="Обычный 2 27" xfId="919"/>
    <cellStyle name="Обычный 2 28" xfId="920"/>
    <cellStyle name="Обычный 2 29" xfId="921"/>
    <cellStyle name="Обычный 2 3" xfId="922"/>
    <cellStyle name="Обычный 2 3 2" xfId="923"/>
    <cellStyle name="Обычный 2 3 3" xfId="924"/>
    <cellStyle name="Обычный 2 3 4" xfId="925"/>
    <cellStyle name="Обычный 2 30" xfId="926"/>
    <cellStyle name="Обычный 2 31" xfId="927"/>
    <cellStyle name="Обычный 2 32" xfId="928"/>
    <cellStyle name="Обычный 2 33" xfId="929"/>
    <cellStyle name="Обычный 2 34" xfId="930"/>
    <cellStyle name="Обычный 2 35" xfId="931"/>
    <cellStyle name="Обычный 2 35 2" xfId="932"/>
    <cellStyle name="Обычный 2 4" xfId="933"/>
    <cellStyle name="Обычный 2 4 2" xfId="934"/>
    <cellStyle name="Обычный 2 4 3" xfId="935"/>
    <cellStyle name="Обычный 2 4 4" xfId="936"/>
    <cellStyle name="Обычный 2 4 6" xfId="937"/>
    <cellStyle name="Обычный 2 5" xfId="938"/>
    <cellStyle name="Обычный 2 5 2" xfId="939"/>
    <cellStyle name="Обычный 2 6" xfId="940"/>
    <cellStyle name="Обычный 2 7" xfId="941"/>
    <cellStyle name="Обычный 2 8" xfId="942"/>
    <cellStyle name="Обычный 2 9" xfId="943"/>
    <cellStyle name="Обычный 2_Командировочные" xfId="944"/>
    <cellStyle name="Обычный 20" xfId="945"/>
    <cellStyle name="Обычный 21" xfId="946"/>
    <cellStyle name="Обычный 22" xfId="947"/>
    <cellStyle name="Обычный 23" xfId="948"/>
    <cellStyle name="Обычный 23 2" xfId="949"/>
    <cellStyle name="Обычный 23 3" xfId="950"/>
    <cellStyle name="Обычный 24" xfId="951"/>
    <cellStyle name="Обычный 25" xfId="952"/>
    <cellStyle name="Обычный 25 2" xfId="953"/>
    <cellStyle name="Обычный 25 3" xfId="954"/>
    <cellStyle name="Обычный 26" xfId="955"/>
    <cellStyle name="Обычный 26 2" xfId="956"/>
    <cellStyle name="Обычный 27" xfId="957"/>
    <cellStyle name="Обычный 28" xfId="958"/>
    <cellStyle name="Обычный 28 2" xfId="959"/>
    <cellStyle name="Обычный 29" xfId="960"/>
    <cellStyle name="Обычный 3" xfId="961"/>
    <cellStyle name="Обычный 3 2" xfId="962"/>
    <cellStyle name="Обычный 3 2 2" xfId="963"/>
    <cellStyle name="Обычный 3 3" xfId="964"/>
    <cellStyle name="Обычный 3 3 2" xfId="965"/>
    <cellStyle name="Обычный 3 4" xfId="966"/>
    <cellStyle name="Обычный 3 5" xfId="967"/>
    <cellStyle name="Обычный 32" xfId="968"/>
    <cellStyle name="Обычный 33" xfId="969"/>
    <cellStyle name="Обычный 34" xfId="970"/>
    <cellStyle name="Обычный 34 2" xfId="971"/>
    <cellStyle name="Обычный 35" xfId="972"/>
    <cellStyle name="Обычный 35 2" xfId="973"/>
    <cellStyle name="Обычный 35 3" xfId="974"/>
    <cellStyle name="Обычный 36" xfId="975"/>
    <cellStyle name="Обычный 39" xfId="976"/>
    <cellStyle name="Обычный 4" xfId="977"/>
    <cellStyle name="Обычный 4 2" xfId="978"/>
    <cellStyle name="Обычный 4 2 2" xfId="979"/>
    <cellStyle name="Обычный 4 3" xfId="980"/>
    <cellStyle name="Обычный 4 3 2" xfId="981"/>
    <cellStyle name="Обычный 4 4" xfId="982"/>
    <cellStyle name="Обычный 4 5" xfId="983"/>
    <cellStyle name="Обычный 40" xfId="984"/>
    <cellStyle name="Обычный 41" xfId="985"/>
    <cellStyle name="Обычный 42" xfId="986"/>
    <cellStyle name="Обычный 42 2" xfId="987"/>
    <cellStyle name="Обычный 42 3" xfId="988"/>
    <cellStyle name="Обычный 43" xfId="989"/>
    <cellStyle name="Обычный 43 2" xfId="990"/>
    <cellStyle name="Обычный 43 3" xfId="991"/>
    <cellStyle name="Обычный 45" xfId="992"/>
    <cellStyle name="Обычный 46" xfId="993"/>
    <cellStyle name="Обычный 47" xfId="994"/>
    <cellStyle name="Обычный 47 2" xfId="995"/>
    <cellStyle name="Обычный 47 3" xfId="996"/>
    <cellStyle name="Обычный 48" xfId="997"/>
    <cellStyle name="Обычный 48 2" xfId="998"/>
    <cellStyle name="Обычный 48 3" xfId="999"/>
    <cellStyle name="Обычный 49" xfId="1000"/>
    <cellStyle name="Обычный 5" xfId="1001"/>
    <cellStyle name="Обычный 5 2" xfId="1002"/>
    <cellStyle name="Обычный 5 2 10" xfId="1003"/>
    <cellStyle name="Обычный 5 2 10 2" xfId="1004"/>
    <cellStyle name="Обычный 5 2 11" xfId="1005"/>
    <cellStyle name="Обычный 5 2 11 2" xfId="1006"/>
    <cellStyle name="Обычный 5 2 12" xfId="1007"/>
    <cellStyle name="Обычный 5 2 12 2" xfId="1008"/>
    <cellStyle name="Обычный 5 2 13" xfId="1009"/>
    <cellStyle name="Обычный 5 2 14" xfId="1010"/>
    <cellStyle name="Обычный 5 2 15" xfId="1011"/>
    <cellStyle name="Обычный 5 2 16" xfId="1012"/>
    <cellStyle name="Обычный 5 2 2" xfId="1013"/>
    <cellStyle name="Обычный 5 2 3" xfId="1014"/>
    <cellStyle name="Обычный 5 2 3 2" xfId="1015"/>
    <cellStyle name="Обычный 5 2 4" xfId="1016"/>
    <cellStyle name="Обычный 5 2 4 2" xfId="1017"/>
    <cellStyle name="Обычный 5 2 5" xfId="1018"/>
    <cellStyle name="Обычный 5 2 5 2" xfId="1019"/>
    <cellStyle name="Обычный 5 2 6" xfId="1020"/>
    <cellStyle name="Обычный 5 2 6 2" xfId="1021"/>
    <cellStyle name="Обычный 5 2 7" xfId="1022"/>
    <cellStyle name="Обычный 5 2 7 2" xfId="1023"/>
    <cellStyle name="Обычный 5 2 8" xfId="1024"/>
    <cellStyle name="Обычный 5 2 8 2" xfId="1025"/>
    <cellStyle name="Обычный 5 2 9" xfId="1026"/>
    <cellStyle name="Обычный 5 2 9 2" xfId="1027"/>
    <cellStyle name="Обычный 5 3" xfId="1028"/>
    <cellStyle name="Обычный 5 4" xfId="1029"/>
    <cellStyle name="Обычный 5 5" xfId="1030"/>
    <cellStyle name="Обычный 50" xfId="1031"/>
    <cellStyle name="Обычный 51" xfId="1032"/>
    <cellStyle name="Обычный 52" xfId="1033"/>
    <cellStyle name="Обычный 53" xfId="1034"/>
    <cellStyle name="Обычный 54" xfId="1035"/>
    <cellStyle name="Обычный 55" xfId="1036"/>
    <cellStyle name="Обычный 6" xfId="1037"/>
    <cellStyle name="Обычный 6 10" xfId="1038"/>
    <cellStyle name="Обычный 6 11" xfId="1039"/>
    <cellStyle name="Обычный 6 12" xfId="1040"/>
    <cellStyle name="Обычный 6 13" xfId="1041"/>
    <cellStyle name="Обычный 6 14" xfId="1042"/>
    <cellStyle name="Обычный 6 2" xfId="1043"/>
    <cellStyle name="Обычный 6 2 2" xfId="1044"/>
    <cellStyle name="Обычный 6 3" xfId="1045"/>
    <cellStyle name="Обычный 6 3 2" xfId="1046"/>
    <cellStyle name="Обычный 6 4" xfId="1047"/>
    <cellStyle name="Обычный 6 5" xfId="1048"/>
    <cellStyle name="Обычный 6 6" xfId="1049"/>
    <cellStyle name="Обычный 6 7" xfId="1050"/>
    <cellStyle name="Обычный 6 8" xfId="1051"/>
    <cellStyle name="Обычный 6 9" xfId="1052"/>
    <cellStyle name="Обычный 63" xfId="1053"/>
    <cellStyle name="Обычный 64" xfId="1054"/>
    <cellStyle name="Обычный 65" xfId="1055"/>
    <cellStyle name="Обычный 66" xfId="1056"/>
    <cellStyle name="Обычный 69" xfId="1057"/>
    <cellStyle name="Обычный 7" xfId="1058"/>
    <cellStyle name="Обычный 7 2" xfId="1059"/>
    <cellStyle name="Обычный 7 3" xfId="1060"/>
    <cellStyle name="Обычный 7 4" xfId="1061"/>
    <cellStyle name="Обычный 7 5" xfId="1062"/>
    <cellStyle name="Обычный 7 6" xfId="1063"/>
    <cellStyle name="Обычный 7 7" xfId="1064"/>
    <cellStyle name="Обычный 70" xfId="1065"/>
    <cellStyle name="Обычный 71" xfId="1066"/>
    <cellStyle name="Обычный 72" xfId="1067"/>
    <cellStyle name="Обычный 73" xfId="1068"/>
    <cellStyle name="Обычный 74" xfId="1069"/>
    <cellStyle name="Обычный 75" xfId="1070"/>
    <cellStyle name="Обычный 76" xfId="1071"/>
    <cellStyle name="Обычный 77" xfId="1072"/>
    <cellStyle name="Обычный 78" xfId="1073"/>
    <cellStyle name="Обычный 79" xfId="1074"/>
    <cellStyle name="Обычный 8" xfId="1075"/>
    <cellStyle name="Обычный 8 2" xfId="1076"/>
    <cellStyle name="Обычный 8 2 2" xfId="1077"/>
    <cellStyle name="Обычный 8 3" xfId="1078"/>
    <cellStyle name="Обычный 8 4" xfId="1079"/>
    <cellStyle name="Обычный 80" xfId="1080"/>
    <cellStyle name="Обычный 81" xfId="1081"/>
    <cellStyle name="Обычный 82" xfId="1082"/>
    <cellStyle name="Обычный 83" xfId="1083"/>
    <cellStyle name="Обычный 84" xfId="1084"/>
    <cellStyle name="Обычный 85" xfId="1085"/>
    <cellStyle name="Обычный 86" xfId="1086"/>
    <cellStyle name="Обычный 87" xfId="1087"/>
    <cellStyle name="Обычный 88" xfId="1088"/>
    <cellStyle name="Обычный 89" xfId="1089"/>
    <cellStyle name="Обычный 9" xfId="1090"/>
    <cellStyle name="Обычный 9 2" xfId="1091"/>
    <cellStyle name="Обычный 9 3" xfId="1092"/>
    <cellStyle name="Обычный 9 4" xfId="1093"/>
    <cellStyle name="Обычный 9 5" xfId="1094"/>
    <cellStyle name="Обычный 9 8" xfId="1095"/>
    <cellStyle name="Обычный 9 9" xfId="1096"/>
    <cellStyle name="Обычный 90" xfId="1097"/>
    <cellStyle name="Обычный 91" xfId="1098"/>
    <cellStyle name="Обычный 92" xfId="1099"/>
    <cellStyle name="Обычный 93" xfId="1100"/>
    <cellStyle name="Обычный 95" xfId="1101"/>
    <cellStyle name="Обычный 96" xfId="1102"/>
    <cellStyle name="Обычный 97" xfId="1103"/>
    <cellStyle name="Обычный 98" xfId="1104"/>
    <cellStyle name="Обычный 99" xfId="1105"/>
    <cellStyle name="Плохой 2" xfId="1106"/>
    <cellStyle name="Плохой 2 2" xfId="1107"/>
    <cellStyle name="Плохой 2 3" xfId="1108"/>
    <cellStyle name="Пояснение 2" xfId="1109"/>
    <cellStyle name="Примечание 2" xfId="1110"/>
    <cellStyle name="Примечание 2 2" xfId="1111"/>
    <cellStyle name="Примечание 2 3" xfId="1112"/>
    <cellStyle name="Примечание 3" xfId="1113"/>
    <cellStyle name="Процентный 19" xfId="1114"/>
    <cellStyle name="Процентный 2" xfId="1115"/>
    <cellStyle name="Процентный 2 10" xfId="1116"/>
    <cellStyle name="Процентный 2 10 2" xfId="1117"/>
    <cellStyle name="Процентный 2 11" xfId="1118"/>
    <cellStyle name="Процентный 2 11 2" xfId="1119"/>
    <cellStyle name="Процентный 2 12" xfId="1120"/>
    <cellStyle name="Процентный 2 13" xfId="1121"/>
    <cellStyle name="Процентный 2 14" xfId="1122"/>
    <cellStyle name="Процентный 2 15" xfId="1123"/>
    <cellStyle name="Процентный 2 16" xfId="1124"/>
    <cellStyle name="Процентный 2 17" xfId="1125"/>
    <cellStyle name="Процентный 2 18" xfId="1126"/>
    <cellStyle name="Процентный 2 19" xfId="1127"/>
    <cellStyle name="Процентный 2 2" xfId="1128"/>
    <cellStyle name="Процентный 2 2 2" xfId="1129"/>
    <cellStyle name="Процентный 2 20" xfId="1130"/>
    <cellStyle name="Процентный 2 3" xfId="1131"/>
    <cellStyle name="Процентный 2 3 2" xfId="1132"/>
    <cellStyle name="Процентный 2 4" xfId="1133"/>
    <cellStyle name="Процентный 2 4 2" xfId="1134"/>
    <cellStyle name="Процентный 2 5" xfId="1135"/>
    <cellStyle name="Процентный 2 5 2" xfId="1136"/>
    <cellStyle name="Процентный 2 6" xfId="1137"/>
    <cellStyle name="Процентный 2 6 2" xfId="1138"/>
    <cellStyle name="Процентный 2 7" xfId="1139"/>
    <cellStyle name="Процентный 2 7 2" xfId="1140"/>
    <cellStyle name="Процентный 2 8" xfId="1141"/>
    <cellStyle name="Процентный 2 8 2" xfId="1142"/>
    <cellStyle name="Процентный 2 9" xfId="1143"/>
    <cellStyle name="Процентный 2 9 2" xfId="1144"/>
    <cellStyle name="Процентный 3" xfId="1145"/>
    <cellStyle name="Процентный 3 10" xfId="1146"/>
    <cellStyle name="Процентный 3 11" xfId="1147"/>
    <cellStyle name="Процентный 3 12" xfId="1148"/>
    <cellStyle name="Процентный 3 13" xfId="1149"/>
    <cellStyle name="Процентный 3 14" xfId="1150"/>
    <cellStyle name="Процентный 3 15" xfId="1151"/>
    <cellStyle name="Процентный 3 16" xfId="1152"/>
    <cellStyle name="Процентный 3 17" xfId="1153"/>
    <cellStyle name="Процентный 3 18" xfId="1154"/>
    <cellStyle name="Процентный 3 19" xfId="1155"/>
    <cellStyle name="Процентный 3 2" xfId="1156"/>
    <cellStyle name="Процентный 3 20" xfId="1157"/>
    <cellStyle name="Процентный 3 3" xfId="1158"/>
    <cellStyle name="Процентный 3 4" xfId="1159"/>
    <cellStyle name="Процентный 3 5" xfId="1160"/>
    <cellStyle name="Процентный 3 6" xfId="1161"/>
    <cellStyle name="Процентный 3 7" xfId="1162"/>
    <cellStyle name="Процентный 3 8" xfId="1163"/>
    <cellStyle name="Процентный 3 9" xfId="1164"/>
    <cellStyle name="Процентный 4" xfId="1165"/>
    <cellStyle name="Процентный 4 2" xfId="1166"/>
    <cellStyle name="Процентный 5" xfId="1167"/>
    <cellStyle name="Процентный 6" xfId="1168"/>
    <cellStyle name="Связанная ячейка 2" xfId="1169"/>
    <cellStyle name="Связанная ячейка 2 2" xfId="1170"/>
    <cellStyle name="Связанная ячейка 2 3" xfId="1171"/>
    <cellStyle name="Стиль 1" xfId="1172"/>
    <cellStyle name="Стиль 1 10" xfId="1173"/>
    <cellStyle name="Стиль 1 15" xfId="1174"/>
    <cellStyle name="Стиль 1 17" xfId="1175"/>
    <cellStyle name="Стиль 1 18" xfId="1176"/>
    <cellStyle name="Стиль 1 2" xfId="1177"/>
    <cellStyle name="Стиль 1 2 2" xfId="1178"/>
    <cellStyle name="Стиль 1 3" xfId="1179"/>
    <cellStyle name="Стиль 1 36" xfId="1180"/>
    <cellStyle name="Стиль 1 37" xfId="1181"/>
    <cellStyle name="Стиль 1 38" xfId="1182"/>
    <cellStyle name="Стиль 1 39" xfId="1183"/>
    <cellStyle name="Стиль 1 40" xfId="1184"/>
    <cellStyle name="Стиль 1 41" xfId="1185"/>
    <cellStyle name="Стиль 1 42" xfId="1186"/>
    <cellStyle name="Стиль 1 47" xfId="1187"/>
    <cellStyle name="Стиль 1 48" xfId="1188"/>
    <cellStyle name="Стиль 1 56" xfId="1189"/>
    <cellStyle name="Стиль 1 57" xfId="1190"/>
    <cellStyle name="Текст предупреждения 2" xfId="1191"/>
    <cellStyle name="Тысячи [0]" xfId="1192"/>
    <cellStyle name="Тысячи_Example " xfId="1193"/>
    <cellStyle name="Финансовый 10" xfId="1195"/>
    <cellStyle name="Финансовый 11" xfId="1196"/>
    <cellStyle name="Финансовый 11 2" xfId="1197"/>
    <cellStyle name="Финансовый 11 5" xfId="1198"/>
    <cellStyle name="Финансовый 11 5 2" xfId="1199"/>
    <cellStyle name="Финансовый 12" xfId="1194"/>
    <cellStyle name="Финансовый 13" xfId="1200"/>
    <cellStyle name="Финансовый 13 2" xfId="1201"/>
    <cellStyle name="Финансовый 2" xfId="1202"/>
    <cellStyle name="Финансовый 2 10" xfId="1203"/>
    <cellStyle name="Финансовый 2 11" xfId="1204"/>
    <cellStyle name="Финансовый 2 12" xfId="1205"/>
    <cellStyle name="Финансовый 2 13" xfId="1206"/>
    <cellStyle name="Финансовый 2 14" xfId="1207"/>
    <cellStyle name="Финансовый 2 15" xfId="1208"/>
    <cellStyle name="Финансовый 2 16" xfId="1209"/>
    <cellStyle name="Финансовый 2 17" xfId="1210"/>
    <cellStyle name="Финансовый 2 18" xfId="1211"/>
    <cellStyle name="Финансовый 2 19" xfId="1212"/>
    <cellStyle name="Финансовый 2 2" xfId="1213"/>
    <cellStyle name="Финансовый 2 2 2" xfId="1214"/>
    <cellStyle name="Финансовый 2 20" xfId="1215"/>
    <cellStyle name="Финансовый 2 21" xfId="1216"/>
    <cellStyle name="Финансовый 2 22" xfId="1217"/>
    <cellStyle name="Финансовый 2 23" xfId="1218"/>
    <cellStyle name="Финансовый 2 24" xfId="1219"/>
    <cellStyle name="Финансовый 2 25" xfId="1220"/>
    <cellStyle name="Финансовый 2 26" xfId="1221"/>
    <cellStyle name="Финансовый 2 27" xfId="1222"/>
    <cellStyle name="Финансовый 2 28" xfId="1223"/>
    <cellStyle name="Финансовый 2 29" xfId="1224"/>
    <cellStyle name="Финансовый 2 3" xfId="1225"/>
    <cellStyle name="Финансовый 2 3 2 6" xfId="1226"/>
    <cellStyle name="Финансовый 2 3 2 6 2" xfId="1227"/>
    <cellStyle name="Финансовый 2 30" xfId="1228"/>
    <cellStyle name="Финансовый 2 31" xfId="1229"/>
    <cellStyle name="Финансовый 2 32" xfId="1230"/>
    <cellStyle name="Финансовый 2 4" xfId="1231"/>
    <cellStyle name="Финансовый 2 4 2" xfId="1232"/>
    <cellStyle name="Финансовый 2 4 2 2" xfId="1233"/>
    <cellStyle name="Финансовый 2 4 3" xfId="1234"/>
    <cellStyle name="Финансовый 2 5" xfId="1235"/>
    <cellStyle name="Финансовый 2 6" xfId="1236"/>
    <cellStyle name="Финансовый 2 7" xfId="1237"/>
    <cellStyle name="Финансовый 2 8" xfId="1238"/>
    <cellStyle name="Финансовый 2 9" xfId="1239"/>
    <cellStyle name="Финансовый 22" xfId="1240"/>
    <cellStyle name="Финансовый 23" xfId="1241"/>
    <cellStyle name="Финансовый 23 2" xfId="1242"/>
    <cellStyle name="Финансовый 3" xfId="1243"/>
    <cellStyle name="Финансовый 3 10" xfId="1244"/>
    <cellStyle name="Финансовый 3 11" xfId="1245"/>
    <cellStyle name="Финансовый 3 12" xfId="1246"/>
    <cellStyle name="Финансовый 3 13" xfId="1247"/>
    <cellStyle name="Финансовый 3 14" xfId="1248"/>
    <cellStyle name="Финансовый 3 15" xfId="1249"/>
    <cellStyle name="Финансовый 3 16" xfId="1250"/>
    <cellStyle name="Финансовый 3 17" xfId="1251"/>
    <cellStyle name="Финансовый 3 18" xfId="1252"/>
    <cellStyle name="Финансовый 3 19" xfId="1253"/>
    <cellStyle name="Финансовый 3 2" xfId="1254"/>
    <cellStyle name="Финансовый 3 20" xfId="1255"/>
    <cellStyle name="Финансовый 3 21" xfId="1256"/>
    <cellStyle name="Финансовый 3 22" xfId="1257"/>
    <cellStyle name="Финансовый 3 3" xfId="1258"/>
    <cellStyle name="Финансовый 3 4" xfId="1259"/>
    <cellStyle name="Финансовый 3 5" xfId="1260"/>
    <cellStyle name="Финансовый 3 6" xfId="1261"/>
    <cellStyle name="Финансовый 3 7" xfId="1262"/>
    <cellStyle name="Финансовый 3 8" xfId="1263"/>
    <cellStyle name="Финансовый 3 9" xfId="1264"/>
    <cellStyle name="Финансовый 4" xfId="1265"/>
    <cellStyle name="Финансовый 4 2" xfId="1266"/>
    <cellStyle name="Финансовый 4 2 2" xfId="1267"/>
    <cellStyle name="Финансовый 4 3" xfId="1268"/>
    <cellStyle name="Финансовый 4 4" xfId="1269"/>
    <cellStyle name="Финансовый 4 4 2" xfId="1270"/>
    <cellStyle name="Финансовый 5" xfId="1271"/>
    <cellStyle name="Финансовый 5 2" xfId="1272"/>
    <cellStyle name="Финансовый 5 2 2" xfId="1273"/>
    <cellStyle name="Финансовый 5 2 3" xfId="1274"/>
    <cellStyle name="Финансовый 5 3" xfId="1275"/>
    <cellStyle name="Финансовый 5 4" xfId="1276"/>
    <cellStyle name="Финансовый 5 5" xfId="1277"/>
    <cellStyle name="Финансовый 6" xfId="1278"/>
    <cellStyle name="Финансовый 6 2" xfId="1279"/>
    <cellStyle name="Финансовый 6 3" xfId="1280"/>
    <cellStyle name="Финансовый 6 3 2" xfId="1281"/>
    <cellStyle name="Финансовый 6 4" xfId="1282"/>
    <cellStyle name="Финансовый 7" xfId="1283"/>
    <cellStyle name="Финансовый 7 2" xfId="1284"/>
    <cellStyle name="Финансовый 7 2 2" xfId="1285"/>
    <cellStyle name="Финансовый 8" xfId="1286"/>
    <cellStyle name="Финансовый 82" xfId="1287"/>
    <cellStyle name="Финансовый 9" xfId="1288"/>
    <cellStyle name="Хороший 2" xfId="1289"/>
    <cellStyle name="Хороший 2 2" xfId="1290"/>
    <cellStyle name="Хороший 2 3" xfId="12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topLeftCell="A124" workbookViewId="0">
      <selection activeCell="E140" sqref="E140"/>
    </sheetView>
  </sheetViews>
  <sheetFormatPr defaultRowHeight="11.25" outlineLevelRow="2"/>
  <cols>
    <col min="1" max="1" width="8.42578125" style="89" customWidth="1"/>
    <col min="2" max="2" width="16.7109375" style="1" customWidth="1"/>
    <col min="3" max="3" width="18.85546875" style="21" customWidth="1"/>
    <col min="4" max="4" width="9.7109375" style="21" customWidth="1"/>
    <col min="5" max="5" width="9.28515625" style="1" customWidth="1"/>
    <col min="6" max="6" width="8" style="1" customWidth="1"/>
    <col min="7" max="7" width="10.28515625" style="1" customWidth="1"/>
    <col min="8" max="9" width="9.140625" style="1"/>
    <col min="10" max="10" width="7.5703125" style="1" bestFit="1" customWidth="1"/>
    <col min="11" max="11" width="9.140625" style="1" bestFit="1" customWidth="1"/>
    <col min="12" max="12" width="18.28515625" style="1" customWidth="1"/>
    <col min="13" max="13" width="10.140625" style="1" customWidth="1"/>
    <col min="14" max="16" width="9.140625" style="1" customWidth="1"/>
    <col min="17" max="24" width="9.140625" style="1"/>
    <col min="25" max="25" width="11.85546875" style="1" customWidth="1"/>
    <col min="26" max="26" width="11.42578125" style="1" customWidth="1"/>
    <col min="27" max="16384" width="9.140625" style="1"/>
  </cols>
  <sheetData>
    <row r="1" spans="1:26" ht="15" customHeight="1">
      <c r="J1" s="2" t="s">
        <v>0</v>
      </c>
      <c r="O1" s="2"/>
    </row>
    <row r="3" spans="1:26">
      <c r="A3" s="90" t="s">
        <v>32</v>
      </c>
      <c r="B3" s="3"/>
      <c r="C3" s="22"/>
      <c r="D3" s="2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spans="1:26" ht="47.25" customHeight="1">
      <c r="A5" s="93" t="s">
        <v>29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S5" s="35"/>
    </row>
    <row r="6" spans="1:26" ht="15" customHeight="1">
      <c r="A6" s="94" t="s">
        <v>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8" spans="1:26" s="4" customFormat="1" ht="45.75" customHeight="1">
      <c r="A8" s="96" t="s">
        <v>2</v>
      </c>
      <c r="B8" s="95" t="s">
        <v>3</v>
      </c>
      <c r="C8" s="95"/>
      <c r="D8" s="95"/>
      <c r="E8" s="95"/>
      <c r="F8" s="95"/>
      <c r="G8" s="95"/>
      <c r="H8" s="95" t="s">
        <v>4</v>
      </c>
      <c r="I8" s="95" t="s">
        <v>339</v>
      </c>
      <c r="J8" s="95"/>
      <c r="K8" s="95"/>
      <c r="L8" s="95"/>
      <c r="M8" s="95" t="s">
        <v>12</v>
      </c>
      <c r="N8" s="95"/>
      <c r="O8" s="95"/>
      <c r="P8" s="95"/>
      <c r="Q8" s="95" t="s">
        <v>20</v>
      </c>
      <c r="R8" s="95"/>
      <c r="S8" s="95"/>
      <c r="T8" s="95"/>
      <c r="U8" s="95"/>
      <c r="V8" s="95"/>
      <c r="W8" s="95"/>
      <c r="X8" s="95"/>
      <c r="Y8" s="95" t="s">
        <v>21</v>
      </c>
      <c r="Z8" s="95" t="s">
        <v>22</v>
      </c>
    </row>
    <row r="9" spans="1:26" s="4" customFormat="1" ht="172.5" customHeight="1">
      <c r="A9" s="96"/>
      <c r="B9" s="95" t="s">
        <v>5</v>
      </c>
      <c r="C9" s="97" t="s">
        <v>6</v>
      </c>
      <c r="D9" s="97" t="s">
        <v>7</v>
      </c>
      <c r="E9" s="95" t="s">
        <v>8</v>
      </c>
      <c r="F9" s="95"/>
      <c r="G9" s="95" t="s">
        <v>9</v>
      </c>
      <c r="H9" s="95"/>
      <c r="I9" s="95" t="s">
        <v>10</v>
      </c>
      <c r="J9" s="95" t="s">
        <v>11</v>
      </c>
      <c r="K9" s="95" t="s">
        <v>13</v>
      </c>
      <c r="L9" s="95" t="s">
        <v>14</v>
      </c>
      <c r="M9" s="95" t="s">
        <v>15</v>
      </c>
      <c r="N9" s="95"/>
      <c r="O9" s="95" t="s">
        <v>16</v>
      </c>
      <c r="P9" s="95" t="s">
        <v>17</v>
      </c>
      <c r="Q9" s="95" t="s">
        <v>23</v>
      </c>
      <c r="R9" s="95"/>
      <c r="S9" s="95" t="s">
        <v>24</v>
      </c>
      <c r="T9" s="95"/>
      <c r="U9" s="95" t="s">
        <v>25</v>
      </c>
      <c r="V9" s="95"/>
      <c r="W9" s="95" t="s">
        <v>26</v>
      </c>
      <c r="X9" s="95"/>
      <c r="Y9" s="95"/>
      <c r="Z9" s="95"/>
    </row>
    <row r="10" spans="1:26" s="4" customFormat="1" ht="33.75">
      <c r="A10" s="96"/>
      <c r="B10" s="95"/>
      <c r="C10" s="97"/>
      <c r="D10" s="97"/>
      <c r="E10" s="5" t="s">
        <v>10</v>
      </c>
      <c r="F10" s="5" t="s">
        <v>11</v>
      </c>
      <c r="G10" s="95"/>
      <c r="H10" s="95"/>
      <c r="I10" s="95"/>
      <c r="J10" s="95"/>
      <c r="K10" s="95"/>
      <c r="L10" s="95"/>
      <c r="M10" s="5" t="s">
        <v>18</v>
      </c>
      <c r="N10" s="5" t="s">
        <v>19</v>
      </c>
      <c r="O10" s="95"/>
      <c r="P10" s="95"/>
      <c r="Q10" s="5" t="s">
        <v>27</v>
      </c>
      <c r="R10" s="5" t="s">
        <v>28</v>
      </c>
      <c r="S10" s="43" t="s">
        <v>27</v>
      </c>
      <c r="T10" s="43" t="s">
        <v>28</v>
      </c>
      <c r="U10" s="40" t="s">
        <v>10</v>
      </c>
      <c r="V10" s="40" t="s">
        <v>11</v>
      </c>
      <c r="W10" s="43" t="s">
        <v>27</v>
      </c>
      <c r="X10" s="43" t="s">
        <v>28</v>
      </c>
      <c r="Y10" s="95"/>
      <c r="Z10" s="95"/>
    </row>
    <row r="11" spans="1:26" s="7" customFormat="1">
      <c r="A11" s="88">
        <v>1</v>
      </c>
      <c r="B11" s="5">
        <v>2</v>
      </c>
      <c r="C11" s="23">
        <v>3</v>
      </c>
      <c r="D11" s="23">
        <v>4</v>
      </c>
      <c r="E11" s="5">
        <v>5</v>
      </c>
      <c r="F11" s="5">
        <v>6</v>
      </c>
      <c r="G11" s="5">
        <v>7</v>
      </c>
      <c r="H11" s="5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</row>
    <row r="12" spans="1:26" s="7" customFormat="1" ht="33.75">
      <c r="A12" s="88">
        <v>1</v>
      </c>
      <c r="B12" s="10" t="s">
        <v>222</v>
      </c>
      <c r="C12" s="24" t="s">
        <v>337</v>
      </c>
      <c r="D12" s="25" t="s">
        <v>214</v>
      </c>
      <c r="E12" s="46">
        <v>106634</v>
      </c>
      <c r="F12" s="46">
        <v>52834</v>
      </c>
      <c r="G12" s="47" t="s">
        <v>31</v>
      </c>
      <c r="H12" s="48">
        <v>-1325304</v>
      </c>
      <c r="I12" s="49">
        <f>I13+I23+I26+I28+I37+I115</f>
        <v>466900</v>
      </c>
      <c r="J12" s="49">
        <f t="shared" ref="J12:K12" si="0">J13+J23+J26+J28+J37+J115</f>
        <v>240938</v>
      </c>
      <c r="K12" s="49">
        <f t="shared" si="0"/>
        <v>225962</v>
      </c>
      <c r="L12" s="49"/>
      <c r="M12" s="49">
        <f t="shared" ref="M12" si="1">M13+M23+M26+M28+M37+M115</f>
        <v>240938</v>
      </c>
      <c r="N12" s="50"/>
      <c r="O12" s="51"/>
      <c r="P12" s="51"/>
      <c r="Q12" s="51"/>
      <c r="R12" s="51"/>
      <c r="S12" s="52">
        <v>59.7</v>
      </c>
      <c r="T12" s="51"/>
      <c r="U12" s="45"/>
      <c r="V12" s="45"/>
      <c r="W12" s="45"/>
      <c r="X12" s="6"/>
      <c r="Y12" s="6"/>
      <c r="Z12" s="6"/>
    </row>
    <row r="13" spans="1:26" s="7" customFormat="1" ht="31.5" customHeight="1">
      <c r="A13" s="91">
        <v>1</v>
      </c>
      <c r="B13" s="5"/>
      <c r="C13" s="24" t="s">
        <v>42</v>
      </c>
      <c r="D13" s="25" t="s">
        <v>30</v>
      </c>
      <c r="E13" s="48">
        <f>SUM(E14:E22)</f>
        <v>3172</v>
      </c>
      <c r="F13" s="48">
        <f>SUM(F14:F22)</f>
        <v>1792</v>
      </c>
      <c r="G13" s="47"/>
      <c r="H13" s="48"/>
      <c r="I13" s="48">
        <f t="shared" ref="I13:M13" si="2">SUM(I14:I22)</f>
        <v>333041</v>
      </c>
      <c r="J13" s="48">
        <f t="shared" si="2"/>
        <v>147688</v>
      </c>
      <c r="K13" s="48">
        <f t="shared" si="2"/>
        <v>185353</v>
      </c>
      <c r="L13" s="53"/>
      <c r="M13" s="48">
        <f t="shared" si="2"/>
        <v>147688</v>
      </c>
      <c r="N13" s="54"/>
      <c r="O13" s="54"/>
      <c r="P13" s="54"/>
      <c r="Q13" s="54"/>
      <c r="R13" s="54"/>
      <c r="S13" s="52"/>
      <c r="T13" s="52"/>
      <c r="U13" s="10"/>
      <c r="V13" s="10"/>
      <c r="W13" s="10"/>
      <c r="X13" s="12"/>
      <c r="Y13" s="12"/>
      <c r="Z13" s="12"/>
    </row>
    <row r="14" spans="1:26" s="7" customFormat="1" ht="67.5" outlineLevel="1">
      <c r="A14" s="88" t="s">
        <v>224</v>
      </c>
      <c r="B14" s="11"/>
      <c r="C14" s="17" t="s">
        <v>33</v>
      </c>
      <c r="D14" s="18" t="s">
        <v>30</v>
      </c>
      <c r="E14" s="55">
        <v>257</v>
      </c>
      <c r="F14" s="54"/>
      <c r="G14" s="54"/>
      <c r="H14" s="54"/>
      <c r="I14" s="55">
        <v>37014</v>
      </c>
      <c r="J14" s="56"/>
      <c r="K14" s="50">
        <f>I14-J14</f>
        <v>37014</v>
      </c>
      <c r="L14" s="98" t="s">
        <v>215</v>
      </c>
      <c r="M14" s="56"/>
      <c r="N14" s="51"/>
      <c r="O14" s="50"/>
      <c r="P14" s="51"/>
      <c r="Q14" s="51"/>
      <c r="R14" s="51"/>
      <c r="S14" s="51"/>
      <c r="T14" s="51"/>
      <c r="U14" s="45"/>
      <c r="V14" s="45"/>
      <c r="W14" s="45"/>
      <c r="X14" s="6"/>
      <c r="Y14" s="86"/>
      <c r="Z14" s="105" t="s">
        <v>105</v>
      </c>
    </row>
    <row r="15" spans="1:26" s="7" customFormat="1" ht="45" outlineLevel="1">
      <c r="A15" s="88" t="s">
        <v>225</v>
      </c>
      <c r="B15" s="11"/>
      <c r="C15" s="17" t="s">
        <v>34</v>
      </c>
      <c r="D15" s="18" t="s">
        <v>30</v>
      </c>
      <c r="E15" s="57">
        <v>85</v>
      </c>
      <c r="F15" s="57">
        <v>85</v>
      </c>
      <c r="G15" s="54"/>
      <c r="H15" s="54"/>
      <c r="I15" s="55">
        <v>24868</v>
      </c>
      <c r="J15" s="56">
        <v>20639</v>
      </c>
      <c r="K15" s="50">
        <f>I15-J15</f>
        <v>4229</v>
      </c>
      <c r="L15" s="98"/>
      <c r="M15" s="56">
        <v>20639</v>
      </c>
      <c r="N15" s="51"/>
      <c r="O15" s="51"/>
      <c r="P15" s="51"/>
      <c r="Q15" s="50"/>
      <c r="R15" s="51"/>
      <c r="S15" s="51"/>
      <c r="T15" s="51"/>
      <c r="U15" s="45"/>
      <c r="V15" s="45"/>
      <c r="W15" s="45"/>
      <c r="X15" s="6"/>
      <c r="Y15" s="6"/>
      <c r="Z15" s="106"/>
    </row>
    <row r="16" spans="1:26" s="7" customFormat="1" ht="56.25" outlineLevel="1">
      <c r="A16" s="88" t="s">
        <v>226</v>
      </c>
      <c r="B16" s="11"/>
      <c r="C16" s="17" t="s">
        <v>35</v>
      </c>
      <c r="D16" s="18" t="s">
        <v>30</v>
      </c>
      <c r="E16" s="55">
        <v>296</v>
      </c>
      <c r="F16" s="55">
        <v>296</v>
      </c>
      <c r="G16" s="54"/>
      <c r="H16" s="54"/>
      <c r="I16" s="55">
        <v>26273</v>
      </c>
      <c r="J16" s="56">
        <v>21355</v>
      </c>
      <c r="K16" s="50">
        <f t="shared" ref="K16:K21" si="3">I16-J16</f>
        <v>4918</v>
      </c>
      <c r="L16" s="98"/>
      <c r="M16" s="56">
        <v>21355</v>
      </c>
      <c r="N16" s="51"/>
      <c r="O16" s="51"/>
      <c r="P16" s="51"/>
      <c r="Q16" s="51"/>
      <c r="R16" s="51"/>
      <c r="S16" s="51"/>
      <c r="T16" s="51"/>
      <c r="U16" s="45"/>
      <c r="V16" s="45"/>
      <c r="W16" s="45"/>
      <c r="X16" s="6"/>
      <c r="Y16" s="6"/>
      <c r="Z16" s="106"/>
    </row>
    <row r="17" spans="1:26" s="7" customFormat="1" ht="56.25" outlineLevel="1">
      <c r="A17" s="88" t="s">
        <v>227</v>
      </c>
      <c r="B17" s="11"/>
      <c r="C17" s="17" t="s">
        <v>36</v>
      </c>
      <c r="D17" s="18" t="s">
        <v>30</v>
      </c>
      <c r="E17" s="55">
        <v>434</v>
      </c>
      <c r="F17" s="55">
        <v>434</v>
      </c>
      <c r="G17" s="54"/>
      <c r="H17" s="54"/>
      <c r="I17" s="55">
        <v>34743</v>
      </c>
      <c r="J17" s="56">
        <v>27761</v>
      </c>
      <c r="K17" s="50">
        <f t="shared" si="3"/>
        <v>6982</v>
      </c>
      <c r="L17" s="98"/>
      <c r="M17" s="56">
        <v>27761</v>
      </c>
      <c r="N17" s="51"/>
      <c r="O17" s="51"/>
      <c r="P17" s="51"/>
      <c r="Q17" s="51"/>
      <c r="R17" s="51"/>
      <c r="S17" s="51"/>
      <c r="T17" s="51"/>
      <c r="U17" s="45"/>
      <c r="V17" s="45"/>
      <c r="W17" s="45"/>
      <c r="X17" s="6"/>
      <c r="Y17" s="6"/>
      <c r="Z17" s="106"/>
    </row>
    <row r="18" spans="1:26" s="7" customFormat="1" ht="90" outlineLevel="1">
      <c r="A18" s="88" t="s">
        <v>228</v>
      </c>
      <c r="B18" s="11"/>
      <c r="C18" s="17" t="s">
        <v>37</v>
      </c>
      <c r="D18" s="18" t="s">
        <v>30</v>
      </c>
      <c r="E18" s="55">
        <v>241</v>
      </c>
      <c r="F18" s="55">
        <v>241</v>
      </c>
      <c r="G18" s="54"/>
      <c r="H18" s="54"/>
      <c r="I18" s="55">
        <v>31581</v>
      </c>
      <c r="J18" s="56">
        <v>22469</v>
      </c>
      <c r="K18" s="50">
        <f t="shared" si="3"/>
        <v>9112</v>
      </c>
      <c r="L18" s="98"/>
      <c r="M18" s="56">
        <v>22469</v>
      </c>
      <c r="N18" s="51"/>
      <c r="O18" s="51"/>
      <c r="P18" s="51"/>
      <c r="Q18" s="51"/>
      <c r="R18" s="51"/>
      <c r="S18" s="51"/>
      <c r="T18" s="51"/>
      <c r="U18" s="45"/>
      <c r="V18" s="45"/>
      <c r="W18" s="45"/>
      <c r="X18" s="6"/>
      <c r="Y18" s="6"/>
      <c r="Z18" s="106"/>
    </row>
    <row r="19" spans="1:26" s="7" customFormat="1" ht="56.25" outlineLevel="1">
      <c r="A19" s="88" t="s">
        <v>229</v>
      </c>
      <c r="B19" s="11"/>
      <c r="C19" s="17" t="s">
        <v>38</v>
      </c>
      <c r="D19" s="18" t="s">
        <v>30</v>
      </c>
      <c r="E19" s="55">
        <v>73</v>
      </c>
      <c r="F19" s="55">
        <v>73</v>
      </c>
      <c r="G19" s="54"/>
      <c r="H19" s="54"/>
      <c r="I19" s="55">
        <v>16259</v>
      </c>
      <c r="J19" s="56">
        <v>11895</v>
      </c>
      <c r="K19" s="50">
        <f t="shared" si="3"/>
        <v>4364</v>
      </c>
      <c r="L19" s="98"/>
      <c r="M19" s="56">
        <v>11895</v>
      </c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6"/>
      <c r="Y19" s="6"/>
      <c r="Z19" s="106"/>
    </row>
    <row r="20" spans="1:26" s="7" customFormat="1" ht="67.5" outlineLevel="1">
      <c r="A20" s="88" t="s">
        <v>230</v>
      </c>
      <c r="B20" s="11"/>
      <c r="C20" s="17" t="s">
        <v>39</v>
      </c>
      <c r="D20" s="18" t="s">
        <v>30</v>
      </c>
      <c r="E20" s="55">
        <v>228</v>
      </c>
      <c r="F20" s="55">
        <v>228</v>
      </c>
      <c r="G20" s="54"/>
      <c r="H20" s="54"/>
      <c r="I20" s="55">
        <v>29132</v>
      </c>
      <c r="J20" s="56">
        <v>23163</v>
      </c>
      <c r="K20" s="50">
        <f t="shared" si="3"/>
        <v>5969</v>
      </c>
      <c r="L20" s="98"/>
      <c r="M20" s="56">
        <v>23163</v>
      </c>
      <c r="N20" s="51"/>
      <c r="O20" s="51"/>
      <c r="P20" s="51"/>
      <c r="Q20" s="51"/>
      <c r="R20" s="51"/>
      <c r="S20" s="51"/>
      <c r="T20" s="51"/>
      <c r="U20" s="45"/>
      <c r="V20" s="45"/>
      <c r="W20" s="45"/>
      <c r="X20" s="6"/>
      <c r="Y20" s="6"/>
      <c r="Z20" s="106"/>
    </row>
    <row r="21" spans="1:26" s="7" customFormat="1" ht="56.25" outlineLevel="1">
      <c r="A21" s="88" t="s">
        <v>231</v>
      </c>
      <c r="B21" s="11"/>
      <c r="C21" s="17" t="s">
        <v>40</v>
      </c>
      <c r="D21" s="18" t="s">
        <v>30</v>
      </c>
      <c r="E21" s="57">
        <v>1123</v>
      </c>
      <c r="F21" s="54"/>
      <c r="G21" s="54"/>
      <c r="H21" s="54"/>
      <c r="I21" s="55">
        <v>108944</v>
      </c>
      <c r="J21" s="56"/>
      <c r="K21" s="50">
        <f t="shared" si="3"/>
        <v>108944</v>
      </c>
      <c r="L21" s="98"/>
      <c r="M21" s="56"/>
      <c r="N21" s="51"/>
      <c r="O21" s="51"/>
      <c r="P21" s="51"/>
      <c r="Q21" s="51"/>
      <c r="R21" s="51"/>
      <c r="S21" s="51"/>
      <c r="T21" s="51"/>
      <c r="U21" s="45"/>
      <c r="V21" s="45"/>
      <c r="W21" s="45"/>
      <c r="X21" s="6"/>
      <c r="Y21" s="6"/>
      <c r="Z21" s="106"/>
    </row>
    <row r="22" spans="1:26" s="7" customFormat="1" ht="67.5" outlineLevel="1">
      <c r="A22" s="88" t="s">
        <v>232</v>
      </c>
      <c r="B22" s="11"/>
      <c r="C22" s="17" t="s">
        <v>41</v>
      </c>
      <c r="D22" s="18" t="s">
        <v>30</v>
      </c>
      <c r="E22" s="57">
        <v>435</v>
      </c>
      <c r="F22" s="54">
        <v>435</v>
      </c>
      <c r="G22" s="54"/>
      <c r="H22" s="54"/>
      <c r="I22" s="55">
        <v>24227</v>
      </c>
      <c r="J22" s="56">
        <v>20406</v>
      </c>
      <c r="K22" s="50">
        <f>I22-J22</f>
        <v>3821</v>
      </c>
      <c r="L22" s="98"/>
      <c r="M22" s="56">
        <v>20406</v>
      </c>
      <c r="N22" s="51"/>
      <c r="O22" s="51"/>
      <c r="P22" s="51"/>
      <c r="Q22" s="51"/>
      <c r="R22" s="51"/>
      <c r="S22" s="51"/>
      <c r="T22" s="51"/>
      <c r="U22" s="45"/>
      <c r="V22" s="45"/>
      <c r="W22" s="45"/>
      <c r="X22" s="6"/>
      <c r="Y22" s="6"/>
      <c r="Z22" s="107"/>
    </row>
    <row r="23" spans="1:26" s="7" customFormat="1">
      <c r="A23" s="91">
        <v>2</v>
      </c>
      <c r="B23" s="11"/>
      <c r="C23" s="26" t="s">
        <v>43</v>
      </c>
      <c r="D23" s="27" t="s">
        <v>44</v>
      </c>
      <c r="E23" s="52">
        <f>E24+E25</f>
        <v>2</v>
      </c>
      <c r="F23" s="52">
        <f t="shared" ref="F23:J23" si="4">F24+F25</f>
        <v>2</v>
      </c>
      <c r="G23" s="52">
        <f t="shared" si="4"/>
        <v>0</v>
      </c>
      <c r="H23" s="52">
        <f t="shared" si="4"/>
        <v>0</v>
      </c>
      <c r="I23" s="48">
        <f t="shared" si="4"/>
        <v>56529</v>
      </c>
      <c r="J23" s="48">
        <f t="shared" si="4"/>
        <v>52281</v>
      </c>
      <c r="K23" s="49">
        <f>I23-J23</f>
        <v>4248</v>
      </c>
      <c r="L23" s="98"/>
      <c r="M23" s="48">
        <f t="shared" ref="M23" si="5">M24+M25</f>
        <v>52281</v>
      </c>
      <c r="N23" s="51"/>
      <c r="O23" s="51"/>
      <c r="P23" s="51"/>
      <c r="Q23" s="51"/>
      <c r="R23" s="51"/>
      <c r="S23" s="51"/>
      <c r="T23" s="51"/>
      <c r="U23" s="45"/>
      <c r="V23" s="45"/>
      <c r="W23" s="45"/>
      <c r="X23" s="6"/>
      <c r="Y23" s="6"/>
      <c r="Z23" s="6"/>
    </row>
    <row r="24" spans="1:26" s="7" customFormat="1" ht="45" outlineLevel="1">
      <c r="A24" s="88" t="s">
        <v>233</v>
      </c>
      <c r="B24" s="11"/>
      <c r="C24" s="17" t="s">
        <v>45</v>
      </c>
      <c r="D24" s="18" t="s">
        <v>44</v>
      </c>
      <c r="E24" s="54">
        <v>1</v>
      </c>
      <c r="F24" s="54">
        <v>1</v>
      </c>
      <c r="G24" s="54"/>
      <c r="H24" s="54"/>
      <c r="I24" s="55">
        <v>8974</v>
      </c>
      <c r="J24" s="56">
        <v>9211</v>
      </c>
      <c r="K24" s="50">
        <f t="shared" ref="K24:K27" si="6">I24-J24</f>
        <v>-237</v>
      </c>
      <c r="L24" s="98"/>
      <c r="M24" s="56">
        <v>9211</v>
      </c>
      <c r="N24" s="51"/>
      <c r="O24" s="51"/>
      <c r="P24" s="51"/>
      <c r="Q24" s="51"/>
      <c r="R24" s="51"/>
      <c r="S24" s="51"/>
      <c r="T24" s="51"/>
      <c r="U24" s="45"/>
      <c r="V24" s="45"/>
      <c r="W24" s="45"/>
      <c r="X24" s="6"/>
      <c r="Y24" s="6"/>
      <c r="Z24" s="6"/>
    </row>
    <row r="25" spans="1:26" s="7" customFormat="1" ht="135" outlineLevel="1">
      <c r="A25" s="88" t="s">
        <v>234</v>
      </c>
      <c r="B25" s="11"/>
      <c r="C25" s="17" t="s">
        <v>46</v>
      </c>
      <c r="D25" s="18" t="s">
        <v>44</v>
      </c>
      <c r="E25" s="54">
        <v>1</v>
      </c>
      <c r="F25" s="54">
        <v>1</v>
      </c>
      <c r="G25" s="54"/>
      <c r="H25" s="54"/>
      <c r="I25" s="55">
        <v>47555</v>
      </c>
      <c r="J25" s="56">
        <v>43070</v>
      </c>
      <c r="K25" s="50">
        <f t="shared" si="6"/>
        <v>4485</v>
      </c>
      <c r="L25" s="98"/>
      <c r="M25" s="56">
        <v>43070</v>
      </c>
      <c r="N25" s="51"/>
      <c r="O25" s="51"/>
      <c r="P25" s="51"/>
      <c r="Q25" s="51"/>
      <c r="R25" s="51"/>
      <c r="S25" s="51"/>
      <c r="T25" s="51"/>
      <c r="U25" s="45"/>
      <c r="V25" s="45"/>
      <c r="W25" s="45"/>
      <c r="X25" s="6"/>
      <c r="Y25" s="6"/>
      <c r="Z25" s="6"/>
    </row>
    <row r="26" spans="1:26" s="7" customFormat="1" ht="21">
      <c r="A26" s="91">
        <v>3</v>
      </c>
      <c r="B26" s="11"/>
      <c r="C26" s="24" t="s">
        <v>47</v>
      </c>
      <c r="D26" s="25" t="s">
        <v>44</v>
      </c>
      <c r="E26" s="52">
        <v>1</v>
      </c>
      <c r="F26" s="52">
        <v>1</v>
      </c>
      <c r="G26" s="54"/>
      <c r="H26" s="54"/>
      <c r="I26" s="49">
        <f>I27</f>
        <v>8933</v>
      </c>
      <c r="J26" s="49">
        <f>J27</f>
        <v>8748</v>
      </c>
      <c r="K26" s="49">
        <f>K27</f>
        <v>185</v>
      </c>
      <c r="L26" s="98"/>
      <c r="M26" s="49">
        <f>M27</f>
        <v>8748</v>
      </c>
      <c r="N26" s="51"/>
      <c r="O26" s="51"/>
      <c r="P26" s="51"/>
      <c r="Q26" s="51"/>
      <c r="R26" s="51"/>
      <c r="S26" s="51"/>
      <c r="T26" s="51"/>
      <c r="U26" s="45"/>
      <c r="V26" s="45"/>
      <c r="W26" s="45"/>
      <c r="X26" s="6"/>
      <c r="Y26" s="6"/>
      <c r="Z26" s="6"/>
    </row>
    <row r="27" spans="1:26" s="7" customFormat="1" ht="67.5" outlineLevel="1">
      <c r="A27" s="88" t="s">
        <v>235</v>
      </c>
      <c r="B27" s="11"/>
      <c r="C27" s="17" t="s">
        <v>48</v>
      </c>
      <c r="D27" s="18" t="s">
        <v>44</v>
      </c>
      <c r="E27" s="54">
        <v>1</v>
      </c>
      <c r="F27" s="54">
        <v>1</v>
      </c>
      <c r="G27" s="54"/>
      <c r="H27" s="54"/>
      <c r="I27" s="55">
        <v>8933</v>
      </c>
      <c r="J27" s="56">
        <v>8748</v>
      </c>
      <c r="K27" s="50">
        <f t="shared" si="6"/>
        <v>185</v>
      </c>
      <c r="L27" s="98"/>
      <c r="M27" s="56">
        <v>8748</v>
      </c>
      <c r="N27" s="51"/>
      <c r="O27" s="51"/>
      <c r="P27" s="51"/>
      <c r="Q27" s="51"/>
      <c r="R27" s="51"/>
      <c r="S27" s="51"/>
      <c r="T27" s="51"/>
      <c r="U27" s="45"/>
      <c r="V27" s="45"/>
      <c r="W27" s="45"/>
      <c r="X27" s="6"/>
      <c r="Y27" s="6"/>
      <c r="Z27" s="6"/>
    </row>
    <row r="28" spans="1:26" s="7" customFormat="1" ht="52.5" customHeight="1">
      <c r="A28" s="91">
        <v>4</v>
      </c>
      <c r="B28" s="11"/>
      <c r="C28" s="26" t="s">
        <v>49</v>
      </c>
      <c r="D28" s="23"/>
      <c r="E28" s="48">
        <f>E29+E33</f>
        <v>6</v>
      </c>
      <c r="F28" s="48">
        <f>F29+F33</f>
        <v>1</v>
      </c>
      <c r="G28" s="54"/>
      <c r="H28" s="54"/>
      <c r="I28" s="49">
        <f>I29+I33</f>
        <v>1524</v>
      </c>
      <c r="J28" s="49">
        <f>J29+J33</f>
        <v>115</v>
      </c>
      <c r="K28" s="49">
        <f>K29+K33</f>
        <v>1409</v>
      </c>
      <c r="L28" s="98"/>
      <c r="M28" s="49">
        <f>M29+M33</f>
        <v>115</v>
      </c>
      <c r="N28" s="51"/>
      <c r="O28" s="51"/>
      <c r="P28" s="51"/>
      <c r="Q28" s="51"/>
      <c r="R28" s="51"/>
      <c r="S28" s="51"/>
      <c r="T28" s="51"/>
      <c r="U28" s="45"/>
      <c r="V28" s="45"/>
      <c r="W28" s="45"/>
      <c r="X28" s="6"/>
      <c r="Y28" s="6"/>
      <c r="Z28" s="6"/>
    </row>
    <row r="29" spans="1:26" s="7" customFormat="1" ht="45" customHeight="1" outlineLevel="1">
      <c r="A29" s="88" t="s">
        <v>236</v>
      </c>
      <c r="B29" s="11"/>
      <c r="C29" s="28" t="s">
        <v>50</v>
      </c>
      <c r="D29" s="29" t="s">
        <v>51</v>
      </c>
      <c r="E29" s="58">
        <f>SUM(E30:E32)</f>
        <v>3</v>
      </c>
      <c r="F29" s="58">
        <f t="shared" ref="F29:K29" si="7">SUM(F30:F32)</f>
        <v>0</v>
      </c>
      <c r="G29" s="58">
        <f t="shared" si="7"/>
        <v>0</v>
      </c>
      <c r="H29" s="58">
        <f t="shared" si="7"/>
        <v>0</v>
      </c>
      <c r="I29" s="59">
        <f t="shared" si="7"/>
        <v>1227</v>
      </c>
      <c r="J29" s="59">
        <f t="shared" si="7"/>
        <v>0</v>
      </c>
      <c r="K29" s="59">
        <f t="shared" si="7"/>
        <v>1227</v>
      </c>
      <c r="L29" s="98"/>
      <c r="M29" s="59">
        <f t="shared" ref="M29" si="8">SUM(M30:M32)</f>
        <v>0</v>
      </c>
      <c r="N29" s="51"/>
      <c r="O29" s="51"/>
      <c r="P29" s="51"/>
      <c r="Q29" s="51"/>
      <c r="R29" s="51"/>
      <c r="S29" s="51"/>
      <c r="T29" s="51"/>
      <c r="U29" s="45"/>
      <c r="V29" s="45"/>
      <c r="W29" s="45"/>
      <c r="X29" s="6"/>
      <c r="Y29" s="6"/>
      <c r="Z29" s="6"/>
    </row>
    <row r="30" spans="1:26" s="7" customFormat="1" ht="45" customHeight="1" outlineLevel="1">
      <c r="A30" s="88" t="s">
        <v>237</v>
      </c>
      <c r="B30" s="11"/>
      <c r="C30" s="17" t="s">
        <v>45</v>
      </c>
      <c r="D30" s="18" t="s">
        <v>51</v>
      </c>
      <c r="E30" s="60">
        <v>1</v>
      </c>
      <c r="F30" s="54"/>
      <c r="G30" s="54"/>
      <c r="H30" s="54"/>
      <c r="I30" s="55">
        <v>291</v>
      </c>
      <c r="J30" s="55"/>
      <c r="K30" s="50">
        <f t="shared" ref="K30:K32" si="9">I30-J30</f>
        <v>291</v>
      </c>
      <c r="L30" s="98"/>
      <c r="M30" s="55"/>
      <c r="N30" s="51"/>
      <c r="O30" s="51"/>
      <c r="P30" s="51"/>
      <c r="Q30" s="51"/>
      <c r="R30" s="51"/>
      <c r="S30" s="51"/>
      <c r="T30" s="51"/>
      <c r="U30" s="45"/>
      <c r="V30" s="45"/>
      <c r="W30" s="45"/>
      <c r="X30" s="6"/>
      <c r="Y30" s="6"/>
      <c r="Z30" s="6"/>
    </row>
    <row r="31" spans="1:26" s="7" customFormat="1" ht="135" customHeight="1" outlineLevel="1">
      <c r="A31" s="88" t="s">
        <v>238</v>
      </c>
      <c r="B31" s="11"/>
      <c r="C31" s="17" t="s">
        <v>46</v>
      </c>
      <c r="D31" s="18" t="s">
        <v>51</v>
      </c>
      <c r="E31" s="60">
        <v>1</v>
      </c>
      <c r="F31" s="54"/>
      <c r="G31" s="54"/>
      <c r="H31" s="54"/>
      <c r="I31" s="55">
        <v>647</v>
      </c>
      <c r="J31" s="55"/>
      <c r="K31" s="50">
        <f t="shared" si="9"/>
        <v>647</v>
      </c>
      <c r="L31" s="98"/>
      <c r="M31" s="55"/>
      <c r="N31" s="51"/>
      <c r="O31" s="51"/>
      <c r="P31" s="51"/>
      <c r="Q31" s="51"/>
      <c r="R31" s="51"/>
      <c r="S31" s="51"/>
      <c r="T31" s="51"/>
      <c r="U31" s="45"/>
      <c r="V31" s="45"/>
      <c r="W31" s="45"/>
      <c r="X31" s="6"/>
      <c r="Y31" s="6"/>
      <c r="Z31" s="6"/>
    </row>
    <row r="32" spans="1:26" s="7" customFormat="1" ht="45" customHeight="1" outlineLevel="1">
      <c r="A32" s="88" t="s">
        <v>239</v>
      </c>
      <c r="B32" s="11"/>
      <c r="C32" s="17" t="s">
        <v>52</v>
      </c>
      <c r="D32" s="18" t="s">
        <v>51</v>
      </c>
      <c r="E32" s="60">
        <v>1</v>
      </c>
      <c r="F32" s="54"/>
      <c r="G32" s="54"/>
      <c r="H32" s="54"/>
      <c r="I32" s="55">
        <v>289</v>
      </c>
      <c r="J32" s="55"/>
      <c r="K32" s="50">
        <f t="shared" si="9"/>
        <v>289</v>
      </c>
      <c r="L32" s="98"/>
      <c r="M32" s="55"/>
      <c r="N32" s="51"/>
      <c r="O32" s="51"/>
      <c r="P32" s="51"/>
      <c r="Q32" s="51"/>
      <c r="R32" s="51"/>
      <c r="S32" s="51"/>
      <c r="T32" s="51"/>
      <c r="U32" s="45"/>
      <c r="V32" s="45"/>
      <c r="W32" s="45"/>
      <c r="X32" s="6"/>
      <c r="Y32" s="6"/>
      <c r="Z32" s="6"/>
    </row>
    <row r="33" spans="1:26" s="7" customFormat="1" ht="45" customHeight="1" outlineLevel="1">
      <c r="A33" s="88" t="s">
        <v>240</v>
      </c>
      <c r="B33" s="11"/>
      <c r="C33" s="28" t="s">
        <v>53</v>
      </c>
      <c r="D33" s="29" t="s">
        <v>51</v>
      </c>
      <c r="E33" s="61">
        <f>SUM(E34:E36)</f>
        <v>3</v>
      </c>
      <c r="F33" s="61">
        <f t="shared" ref="F33:K33" si="10">SUM(F34:F36)</f>
        <v>1</v>
      </c>
      <c r="G33" s="61">
        <f t="shared" si="10"/>
        <v>0</v>
      </c>
      <c r="H33" s="61">
        <f t="shared" si="10"/>
        <v>0</v>
      </c>
      <c r="I33" s="61">
        <f t="shared" si="10"/>
        <v>297</v>
      </c>
      <c r="J33" s="61">
        <f t="shared" si="10"/>
        <v>115</v>
      </c>
      <c r="K33" s="61">
        <f t="shared" si="10"/>
        <v>182</v>
      </c>
      <c r="L33" s="98"/>
      <c r="M33" s="61">
        <f t="shared" ref="M33" si="11">SUM(M34:M36)</f>
        <v>115</v>
      </c>
      <c r="N33" s="51"/>
      <c r="O33" s="51"/>
      <c r="P33" s="51"/>
      <c r="Q33" s="51"/>
      <c r="R33" s="51"/>
      <c r="S33" s="51"/>
      <c r="T33" s="51"/>
      <c r="U33" s="45"/>
      <c r="V33" s="45"/>
      <c r="W33" s="45"/>
      <c r="X33" s="6"/>
      <c r="Y33" s="6"/>
      <c r="Z33" s="6"/>
    </row>
    <row r="34" spans="1:26" s="7" customFormat="1" ht="45" customHeight="1" outlineLevel="1">
      <c r="A34" s="88" t="s">
        <v>241</v>
      </c>
      <c r="B34" s="11"/>
      <c r="C34" s="17" t="s">
        <v>45</v>
      </c>
      <c r="D34" s="23"/>
      <c r="E34" s="54">
        <v>1</v>
      </c>
      <c r="F34" s="54">
        <v>1</v>
      </c>
      <c r="G34" s="54"/>
      <c r="H34" s="54"/>
      <c r="I34" s="55">
        <v>101</v>
      </c>
      <c r="J34" s="56">
        <v>115</v>
      </c>
      <c r="K34" s="51">
        <f>I34-J34</f>
        <v>-14</v>
      </c>
      <c r="L34" s="98"/>
      <c r="M34" s="56">
        <v>115</v>
      </c>
      <c r="N34" s="51"/>
      <c r="O34" s="51"/>
      <c r="P34" s="51"/>
      <c r="Q34" s="51"/>
      <c r="R34" s="51"/>
      <c r="S34" s="51"/>
      <c r="T34" s="51"/>
      <c r="U34" s="45"/>
      <c r="V34" s="45"/>
      <c r="W34" s="45"/>
      <c r="X34" s="6"/>
      <c r="Y34" s="6"/>
      <c r="Z34" s="6"/>
    </row>
    <row r="35" spans="1:26" s="7" customFormat="1" ht="135" outlineLevel="1">
      <c r="A35" s="88" t="s">
        <v>242</v>
      </c>
      <c r="B35" s="11"/>
      <c r="C35" s="17" t="s">
        <v>46</v>
      </c>
      <c r="D35" s="23"/>
      <c r="E35" s="54">
        <v>1</v>
      </c>
      <c r="F35" s="54"/>
      <c r="G35" s="54"/>
      <c r="H35" s="54"/>
      <c r="I35" s="55">
        <v>96</v>
      </c>
      <c r="J35" s="56"/>
      <c r="K35" s="51">
        <f>I35-J35</f>
        <v>96</v>
      </c>
      <c r="L35" s="98"/>
      <c r="M35" s="56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6"/>
      <c r="Y35" s="6"/>
      <c r="Z35" s="6"/>
    </row>
    <row r="36" spans="1:26" s="7" customFormat="1" ht="45" customHeight="1" outlineLevel="1">
      <c r="A36" s="88" t="s">
        <v>243</v>
      </c>
      <c r="B36" s="11"/>
      <c r="C36" s="17" t="s">
        <v>52</v>
      </c>
      <c r="D36" s="23"/>
      <c r="E36" s="54">
        <v>1</v>
      </c>
      <c r="F36" s="54"/>
      <c r="G36" s="54"/>
      <c r="H36" s="54"/>
      <c r="I36" s="55">
        <v>100</v>
      </c>
      <c r="J36" s="56"/>
      <c r="K36" s="51">
        <f>I36-J36</f>
        <v>100</v>
      </c>
      <c r="L36" s="98"/>
      <c r="M36" s="56"/>
      <c r="N36" s="51"/>
      <c r="O36" s="51"/>
      <c r="P36" s="51"/>
      <c r="Q36" s="51"/>
      <c r="R36" s="51"/>
      <c r="S36" s="51"/>
      <c r="T36" s="51"/>
      <c r="U36" s="45"/>
      <c r="V36" s="45"/>
      <c r="W36" s="45"/>
      <c r="X36" s="6"/>
      <c r="Y36" s="6"/>
      <c r="Z36" s="6"/>
    </row>
    <row r="37" spans="1:26" s="7" customFormat="1" ht="21">
      <c r="A37" s="88" t="s">
        <v>244</v>
      </c>
      <c r="B37" s="11"/>
      <c r="C37" s="26" t="s">
        <v>54</v>
      </c>
      <c r="D37" s="27"/>
      <c r="E37" s="48">
        <f>E38+E48+E81+E91</f>
        <v>69</v>
      </c>
      <c r="F37" s="48">
        <f>F38+F48+F81+F91</f>
        <v>46</v>
      </c>
      <c r="G37" s="54"/>
      <c r="H37" s="54"/>
      <c r="I37" s="49">
        <f>I48+I38+I81+I91</f>
        <v>38405</v>
      </c>
      <c r="J37" s="49">
        <f>J48+J38+J81+J91</f>
        <v>23526</v>
      </c>
      <c r="K37" s="49">
        <f>K48+K38+K81+K91</f>
        <v>14879</v>
      </c>
      <c r="L37" s="98"/>
      <c r="M37" s="49">
        <f>M48+M38+M81+M91</f>
        <v>23526</v>
      </c>
      <c r="N37" s="51"/>
      <c r="O37" s="51"/>
      <c r="P37" s="51"/>
      <c r="Q37" s="51"/>
      <c r="R37" s="51"/>
      <c r="S37" s="51"/>
      <c r="T37" s="51"/>
      <c r="U37" s="45"/>
      <c r="V37" s="45"/>
      <c r="W37" s="45"/>
      <c r="X37" s="6"/>
      <c r="Y37" s="6"/>
      <c r="Z37" s="6"/>
    </row>
    <row r="38" spans="1:26" s="7" customFormat="1" ht="22.5" outlineLevel="1">
      <c r="A38" s="88" t="s">
        <v>245</v>
      </c>
      <c r="B38" s="11"/>
      <c r="C38" s="28" t="s">
        <v>54</v>
      </c>
      <c r="D38" s="29" t="s">
        <v>55</v>
      </c>
      <c r="E38" s="58">
        <f>SUM(E39:E47)</f>
        <v>9</v>
      </c>
      <c r="F38" s="58">
        <v>9</v>
      </c>
      <c r="G38" s="58">
        <f>SUM(G39:G60)</f>
        <v>0</v>
      </c>
      <c r="H38" s="58">
        <f>SUM(H39:H60)</f>
        <v>0</v>
      </c>
      <c r="I38" s="58">
        <f>SUM(I39:I47)</f>
        <v>19102</v>
      </c>
      <c r="J38" s="58">
        <f>SUM(J39:J47)</f>
        <v>16238</v>
      </c>
      <c r="K38" s="58">
        <f>SUM(K39:K47)</f>
        <v>2864</v>
      </c>
      <c r="L38" s="98"/>
      <c r="M38" s="58">
        <f>SUM(M39:M47)</f>
        <v>16238</v>
      </c>
      <c r="N38" s="51"/>
      <c r="O38" s="51"/>
      <c r="P38" s="51"/>
      <c r="Q38" s="51"/>
      <c r="R38" s="51"/>
      <c r="S38" s="51"/>
      <c r="T38" s="51"/>
      <c r="U38" s="45"/>
      <c r="V38" s="45"/>
      <c r="W38" s="45"/>
      <c r="X38" s="6"/>
      <c r="Y38" s="6"/>
      <c r="Z38" s="6"/>
    </row>
    <row r="39" spans="1:26" s="7" customFormat="1" ht="90" outlineLevel="2">
      <c r="A39" s="88" t="s">
        <v>246</v>
      </c>
      <c r="B39" s="11"/>
      <c r="C39" s="17" t="s">
        <v>56</v>
      </c>
      <c r="D39" s="18" t="s">
        <v>55</v>
      </c>
      <c r="E39" s="62">
        <v>1</v>
      </c>
      <c r="F39" s="54">
        <v>1</v>
      </c>
      <c r="G39" s="54"/>
      <c r="H39" s="54"/>
      <c r="I39" s="55">
        <v>3202</v>
      </c>
      <c r="J39" s="55">
        <v>2722</v>
      </c>
      <c r="K39" s="50">
        <f t="shared" ref="K39:K58" si="12">I39-J39</f>
        <v>480</v>
      </c>
      <c r="L39" s="98"/>
      <c r="M39" s="55">
        <v>2722</v>
      </c>
      <c r="N39" s="51"/>
      <c r="O39" s="51"/>
      <c r="P39" s="51"/>
      <c r="Q39" s="51"/>
      <c r="R39" s="51"/>
      <c r="S39" s="51"/>
      <c r="T39" s="51"/>
      <c r="U39" s="45"/>
      <c r="V39" s="45"/>
      <c r="W39" s="45"/>
      <c r="X39" s="6"/>
      <c r="Y39" s="6"/>
      <c r="Z39" s="6"/>
    </row>
    <row r="40" spans="1:26" s="7" customFormat="1" ht="78.75" outlineLevel="2">
      <c r="A40" s="88" t="s">
        <v>247</v>
      </c>
      <c r="B40" s="11"/>
      <c r="C40" s="17" t="s">
        <v>57</v>
      </c>
      <c r="D40" s="18" t="s">
        <v>55</v>
      </c>
      <c r="E40" s="60">
        <v>1</v>
      </c>
      <c r="F40" s="54">
        <v>1</v>
      </c>
      <c r="G40" s="54"/>
      <c r="H40" s="54"/>
      <c r="I40" s="55">
        <v>1219</v>
      </c>
      <c r="J40" s="55">
        <v>1036</v>
      </c>
      <c r="K40" s="50">
        <f t="shared" si="12"/>
        <v>183</v>
      </c>
      <c r="L40" s="98"/>
      <c r="M40" s="55">
        <v>1036</v>
      </c>
      <c r="N40" s="51"/>
      <c r="O40" s="51"/>
      <c r="P40" s="51"/>
      <c r="Q40" s="51"/>
      <c r="R40" s="51"/>
      <c r="S40" s="51"/>
      <c r="T40" s="51"/>
      <c r="U40" s="45"/>
      <c r="V40" s="45"/>
      <c r="W40" s="45"/>
      <c r="X40" s="6"/>
      <c r="Y40" s="6"/>
      <c r="Z40" s="6"/>
    </row>
    <row r="41" spans="1:26" s="7" customFormat="1" ht="101.25" outlineLevel="2">
      <c r="A41" s="88" t="s">
        <v>248</v>
      </c>
      <c r="B41" s="11"/>
      <c r="C41" s="17" t="s">
        <v>58</v>
      </c>
      <c r="D41" s="18" t="s">
        <v>55</v>
      </c>
      <c r="E41" s="60">
        <v>1</v>
      </c>
      <c r="F41" s="54">
        <v>1</v>
      </c>
      <c r="G41" s="54"/>
      <c r="H41" s="54"/>
      <c r="I41" s="55">
        <v>1179</v>
      </c>
      <c r="J41" s="55">
        <v>1002</v>
      </c>
      <c r="K41" s="50">
        <f t="shared" si="12"/>
        <v>177</v>
      </c>
      <c r="L41" s="98"/>
      <c r="M41" s="55">
        <v>1002</v>
      </c>
      <c r="N41" s="51"/>
      <c r="O41" s="51"/>
      <c r="P41" s="51"/>
      <c r="Q41" s="51"/>
      <c r="R41" s="51"/>
      <c r="S41" s="51"/>
      <c r="T41" s="51"/>
      <c r="U41" s="45"/>
      <c r="V41" s="45"/>
      <c r="W41" s="45"/>
      <c r="X41" s="6"/>
      <c r="Y41" s="6"/>
      <c r="Z41" s="6"/>
    </row>
    <row r="42" spans="1:26" s="7" customFormat="1" ht="78.75" outlineLevel="2">
      <c r="A42" s="88" t="s">
        <v>249</v>
      </c>
      <c r="B42" s="11"/>
      <c r="C42" s="17" t="s">
        <v>59</v>
      </c>
      <c r="D42" s="18" t="s">
        <v>55</v>
      </c>
      <c r="E42" s="60">
        <v>1</v>
      </c>
      <c r="F42" s="54">
        <v>1</v>
      </c>
      <c r="G42" s="54"/>
      <c r="H42" s="54"/>
      <c r="I42" s="55">
        <v>5639</v>
      </c>
      <c r="J42" s="55">
        <v>4793</v>
      </c>
      <c r="K42" s="50">
        <f t="shared" si="12"/>
        <v>846</v>
      </c>
      <c r="L42" s="98"/>
      <c r="M42" s="55">
        <v>4793</v>
      </c>
      <c r="N42" s="51"/>
      <c r="O42" s="51"/>
      <c r="P42" s="51"/>
      <c r="Q42" s="51"/>
      <c r="R42" s="51"/>
      <c r="S42" s="51"/>
      <c r="T42" s="51"/>
      <c r="U42" s="45"/>
      <c r="V42" s="45"/>
      <c r="W42" s="45"/>
      <c r="X42" s="6"/>
      <c r="Y42" s="6"/>
      <c r="Z42" s="6"/>
    </row>
    <row r="43" spans="1:26" s="7" customFormat="1" ht="78.75" outlineLevel="2">
      <c r="A43" s="88" t="s">
        <v>250</v>
      </c>
      <c r="B43" s="11"/>
      <c r="C43" s="20" t="s">
        <v>60</v>
      </c>
      <c r="D43" s="18" t="s">
        <v>55</v>
      </c>
      <c r="E43" s="62">
        <v>1</v>
      </c>
      <c r="F43" s="54">
        <v>1</v>
      </c>
      <c r="G43" s="54"/>
      <c r="H43" s="54"/>
      <c r="I43" s="55">
        <v>2397</v>
      </c>
      <c r="J43" s="55">
        <v>2038</v>
      </c>
      <c r="K43" s="50">
        <f t="shared" si="12"/>
        <v>359</v>
      </c>
      <c r="L43" s="98"/>
      <c r="M43" s="55">
        <v>2038</v>
      </c>
      <c r="N43" s="51"/>
      <c r="O43" s="51"/>
      <c r="P43" s="51"/>
      <c r="Q43" s="51"/>
      <c r="R43" s="51"/>
      <c r="S43" s="51"/>
      <c r="T43" s="51"/>
      <c r="U43" s="45"/>
      <c r="V43" s="45"/>
      <c r="W43" s="45"/>
      <c r="X43" s="6"/>
      <c r="Y43" s="6"/>
      <c r="Z43" s="6"/>
    </row>
    <row r="44" spans="1:26" s="7" customFormat="1" ht="45" outlineLevel="2">
      <c r="A44" s="88" t="s">
        <v>251</v>
      </c>
      <c r="B44" s="11"/>
      <c r="C44" s="20" t="s">
        <v>61</v>
      </c>
      <c r="D44" s="18" t="s">
        <v>55</v>
      </c>
      <c r="E44" s="60">
        <v>1</v>
      </c>
      <c r="F44" s="54">
        <v>1</v>
      </c>
      <c r="G44" s="54"/>
      <c r="H44" s="54"/>
      <c r="I44" s="55">
        <v>1197</v>
      </c>
      <c r="J44" s="55">
        <v>1018</v>
      </c>
      <c r="K44" s="50">
        <f t="shared" si="12"/>
        <v>179</v>
      </c>
      <c r="L44" s="98"/>
      <c r="M44" s="55">
        <v>1018</v>
      </c>
      <c r="N44" s="51"/>
      <c r="O44" s="51"/>
      <c r="P44" s="51"/>
      <c r="Q44" s="51"/>
      <c r="R44" s="51"/>
      <c r="S44" s="51"/>
      <c r="T44" s="51"/>
      <c r="U44" s="45"/>
      <c r="V44" s="45"/>
      <c r="W44" s="45"/>
      <c r="X44" s="6"/>
      <c r="Y44" s="6"/>
      <c r="Z44" s="6"/>
    </row>
    <row r="45" spans="1:26" s="7" customFormat="1" ht="56.25" outlineLevel="2">
      <c r="A45" s="88" t="s">
        <v>252</v>
      </c>
      <c r="B45" s="11"/>
      <c r="C45" s="20" t="s">
        <v>62</v>
      </c>
      <c r="D45" s="18" t="s">
        <v>55</v>
      </c>
      <c r="E45" s="60">
        <v>1</v>
      </c>
      <c r="F45" s="54">
        <v>1</v>
      </c>
      <c r="G45" s="54"/>
      <c r="H45" s="54"/>
      <c r="I45" s="55">
        <v>1197</v>
      </c>
      <c r="J45" s="55">
        <v>1018</v>
      </c>
      <c r="K45" s="50">
        <f t="shared" si="12"/>
        <v>179</v>
      </c>
      <c r="L45" s="98"/>
      <c r="M45" s="55">
        <v>1018</v>
      </c>
      <c r="N45" s="51"/>
      <c r="O45" s="51"/>
      <c r="P45" s="51"/>
      <c r="Q45" s="51"/>
      <c r="R45" s="51"/>
      <c r="S45" s="51"/>
      <c r="T45" s="51"/>
      <c r="U45" s="45"/>
      <c r="V45" s="45"/>
      <c r="W45" s="45"/>
      <c r="X45" s="6"/>
      <c r="Y45" s="6"/>
      <c r="Z45" s="6"/>
    </row>
    <row r="46" spans="1:26" s="7" customFormat="1" ht="101.25" outlineLevel="2">
      <c r="A46" s="88" t="s">
        <v>253</v>
      </c>
      <c r="B46" s="11"/>
      <c r="C46" s="17" t="s">
        <v>63</v>
      </c>
      <c r="D46" s="18" t="s">
        <v>55</v>
      </c>
      <c r="E46" s="60">
        <v>1</v>
      </c>
      <c r="F46" s="54">
        <v>1</v>
      </c>
      <c r="G46" s="54"/>
      <c r="H46" s="54"/>
      <c r="I46" s="55">
        <v>1060</v>
      </c>
      <c r="J46" s="55">
        <v>901</v>
      </c>
      <c r="K46" s="50">
        <f t="shared" si="12"/>
        <v>159</v>
      </c>
      <c r="L46" s="98"/>
      <c r="M46" s="55">
        <v>901</v>
      </c>
      <c r="N46" s="51"/>
      <c r="O46" s="51"/>
      <c r="P46" s="51"/>
      <c r="Q46" s="51"/>
      <c r="R46" s="51"/>
      <c r="S46" s="51"/>
      <c r="T46" s="51"/>
      <c r="U46" s="45"/>
      <c r="V46" s="45"/>
      <c r="W46" s="45"/>
      <c r="X46" s="6"/>
      <c r="Y46" s="6"/>
      <c r="Z46" s="6"/>
    </row>
    <row r="47" spans="1:26" s="7" customFormat="1" ht="78.75" outlineLevel="2">
      <c r="A47" s="88" t="s">
        <v>254</v>
      </c>
      <c r="B47" s="11"/>
      <c r="C47" s="20" t="s">
        <v>64</v>
      </c>
      <c r="D47" s="18" t="s">
        <v>55</v>
      </c>
      <c r="E47" s="62">
        <v>1</v>
      </c>
      <c r="F47" s="54">
        <v>1</v>
      </c>
      <c r="G47" s="54"/>
      <c r="H47" s="54"/>
      <c r="I47" s="55">
        <v>2012</v>
      </c>
      <c r="J47" s="55">
        <v>1710</v>
      </c>
      <c r="K47" s="50">
        <f t="shared" si="12"/>
        <v>302</v>
      </c>
      <c r="L47" s="98"/>
      <c r="M47" s="55">
        <v>1710</v>
      </c>
      <c r="N47" s="51"/>
      <c r="O47" s="51"/>
      <c r="P47" s="51"/>
      <c r="Q47" s="51"/>
      <c r="R47" s="51"/>
      <c r="S47" s="51"/>
      <c r="T47" s="51"/>
      <c r="U47" s="45"/>
      <c r="V47" s="45"/>
      <c r="W47" s="45"/>
      <c r="X47" s="6"/>
      <c r="Y47" s="6"/>
      <c r="Z47" s="6"/>
    </row>
    <row r="48" spans="1:26" s="7" customFormat="1" ht="22.5" outlineLevel="1">
      <c r="A48" s="88" t="s">
        <v>255</v>
      </c>
      <c r="B48" s="12"/>
      <c r="C48" s="30" t="s">
        <v>67</v>
      </c>
      <c r="D48" s="31" t="s">
        <v>55</v>
      </c>
      <c r="E48" s="55">
        <f>E49+E59+E65+E75</f>
        <v>28</v>
      </c>
      <c r="F48" s="55">
        <v>28</v>
      </c>
      <c r="G48" s="55">
        <f t="shared" ref="G48:H48" si="13">G49+G59+G65+G75</f>
        <v>0</v>
      </c>
      <c r="H48" s="55">
        <f t="shared" si="13"/>
        <v>0</v>
      </c>
      <c r="I48" s="63">
        <f>I49+I59+I65+I75</f>
        <v>4329</v>
      </c>
      <c r="J48" s="63">
        <f>J49+J59+J65+J75</f>
        <v>3687</v>
      </c>
      <c r="K48" s="63">
        <f>K49+K59+K65+K75</f>
        <v>642</v>
      </c>
      <c r="L48" s="98"/>
      <c r="M48" s="63">
        <f>M49+M59+M65+M75</f>
        <v>3687</v>
      </c>
      <c r="N48" s="51"/>
      <c r="O48" s="51"/>
      <c r="P48" s="51"/>
      <c r="Q48" s="51"/>
      <c r="R48" s="51"/>
      <c r="S48" s="51"/>
      <c r="T48" s="51"/>
      <c r="U48" s="45"/>
      <c r="V48" s="45"/>
      <c r="W48" s="45"/>
      <c r="X48" s="6"/>
      <c r="Y48" s="6"/>
      <c r="Z48" s="6"/>
    </row>
    <row r="49" spans="1:26" s="7" customFormat="1" outlineLevel="1">
      <c r="A49" s="88" t="s">
        <v>256</v>
      </c>
      <c r="B49" s="12"/>
      <c r="C49" s="30" t="s">
        <v>68</v>
      </c>
      <c r="D49" s="31" t="s">
        <v>55</v>
      </c>
      <c r="E49" s="64">
        <f>SUM(E50:E58)</f>
        <v>9</v>
      </c>
      <c r="F49" s="64">
        <f t="shared" ref="F49:K49" si="14">SUM(F50:F58)</f>
        <v>9</v>
      </c>
      <c r="G49" s="64">
        <f t="shared" si="14"/>
        <v>0</v>
      </c>
      <c r="H49" s="64">
        <f t="shared" si="14"/>
        <v>0</v>
      </c>
      <c r="I49" s="64">
        <f t="shared" si="14"/>
        <v>849</v>
      </c>
      <c r="J49" s="64">
        <f t="shared" si="14"/>
        <v>723</v>
      </c>
      <c r="K49" s="64">
        <f t="shared" si="14"/>
        <v>126</v>
      </c>
      <c r="L49" s="98"/>
      <c r="M49" s="64">
        <f t="shared" ref="M49" si="15">SUM(M50:M58)</f>
        <v>723</v>
      </c>
      <c r="N49" s="51"/>
      <c r="O49" s="51"/>
      <c r="P49" s="51"/>
      <c r="Q49" s="51"/>
      <c r="R49" s="51"/>
      <c r="S49" s="51"/>
      <c r="T49" s="51"/>
      <c r="U49" s="45"/>
      <c r="V49" s="45"/>
      <c r="W49" s="45"/>
      <c r="X49" s="6"/>
      <c r="Y49" s="6"/>
      <c r="Z49" s="6"/>
    </row>
    <row r="50" spans="1:26" s="7" customFormat="1" ht="90" outlineLevel="2">
      <c r="A50" s="88" t="s">
        <v>257</v>
      </c>
      <c r="B50" s="12"/>
      <c r="C50" s="17" t="s">
        <v>69</v>
      </c>
      <c r="D50" s="18" t="s">
        <v>55</v>
      </c>
      <c r="E50" s="62">
        <v>1</v>
      </c>
      <c r="F50" s="54">
        <v>1</v>
      </c>
      <c r="G50" s="54"/>
      <c r="H50" s="54"/>
      <c r="I50" s="55">
        <v>114</v>
      </c>
      <c r="J50" s="55">
        <v>97</v>
      </c>
      <c r="K50" s="50">
        <f t="shared" si="12"/>
        <v>17</v>
      </c>
      <c r="L50" s="98"/>
      <c r="M50" s="55">
        <v>97</v>
      </c>
      <c r="N50" s="51"/>
      <c r="O50" s="51"/>
      <c r="P50" s="51"/>
      <c r="Q50" s="51"/>
      <c r="R50" s="51"/>
      <c r="S50" s="51"/>
      <c r="T50" s="51"/>
      <c r="U50" s="45"/>
      <c r="V50" s="45"/>
      <c r="W50" s="45"/>
      <c r="X50" s="6"/>
      <c r="Y50" s="6"/>
      <c r="Z50" s="6"/>
    </row>
    <row r="51" spans="1:26" s="7" customFormat="1" ht="78.75" outlineLevel="2">
      <c r="A51" s="88" t="s">
        <v>258</v>
      </c>
      <c r="B51" s="12"/>
      <c r="C51" s="17" t="s">
        <v>57</v>
      </c>
      <c r="D51" s="18" t="s">
        <v>55</v>
      </c>
      <c r="E51" s="62">
        <v>1</v>
      </c>
      <c r="F51" s="54">
        <v>1</v>
      </c>
      <c r="G51" s="54"/>
      <c r="H51" s="54"/>
      <c r="I51" s="55">
        <v>65</v>
      </c>
      <c r="J51" s="55">
        <v>55</v>
      </c>
      <c r="K51" s="50">
        <f t="shared" si="12"/>
        <v>10</v>
      </c>
      <c r="L51" s="98"/>
      <c r="M51" s="55">
        <v>55</v>
      </c>
      <c r="N51" s="51"/>
      <c r="O51" s="51"/>
      <c r="P51" s="51"/>
      <c r="Q51" s="51"/>
      <c r="R51" s="51"/>
      <c r="S51" s="51"/>
      <c r="T51" s="51"/>
      <c r="U51" s="45"/>
      <c r="V51" s="45"/>
      <c r="W51" s="45"/>
      <c r="X51" s="6"/>
      <c r="Y51" s="6"/>
      <c r="Z51" s="6"/>
    </row>
    <row r="52" spans="1:26" s="7" customFormat="1" ht="101.25" outlineLevel="2">
      <c r="A52" s="88" t="s">
        <v>259</v>
      </c>
      <c r="B52" s="12"/>
      <c r="C52" s="17" t="s">
        <v>58</v>
      </c>
      <c r="D52" s="18" t="s">
        <v>55</v>
      </c>
      <c r="E52" s="62">
        <v>1</v>
      </c>
      <c r="F52" s="54">
        <v>1</v>
      </c>
      <c r="G52" s="54"/>
      <c r="H52" s="54"/>
      <c r="I52" s="55">
        <v>75</v>
      </c>
      <c r="J52" s="55">
        <v>64</v>
      </c>
      <c r="K52" s="50">
        <f t="shared" si="12"/>
        <v>11</v>
      </c>
      <c r="L52" s="98"/>
      <c r="M52" s="55">
        <v>64</v>
      </c>
      <c r="N52" s="51"/>
      <c r="O52" s="51"/>
      <c r="P52" s="51"/>
      <c r="Q52" s="51"/>
      <c r="R52" s="51"/>
      <c r="S52" s="51"/>
      <c r="T52" s="51"/>
      <c r="U52" s="45"/>
      <c r="V52" s="45"/>
      <c r="W52" s="45"/>
      <c r="X52" s="6"/>
      <c r="Y52" s="6"/>
      <c r="Z52" s="6"/>
    </row>
    <row r="53" spans="1:26" s="7" customFormat="1" ht="78.75" outlineLevel="2">
      <c r="A53" s="88" t="s">
        <v>260</v>
      </c>
      <c r="B53" s="12"/>
      <c r="C53" s="17" t="s">
        <v>59</v>
      </c>
      <c r="D53" s="18" t="s">
        <v>55</v>
      </c>
      <c r="E53" s="62">
        <v>1</v>
      </c>
      <c r="F53" s="54">
        <v>1</v>
      </c>
      <c r="G53" s="54"/>
      <c r="H53" s="54"/>
      <c r="I53" s="55">
        <v>300</v>
      </c>
      <c r="J53" s="55">
        <v>255</v>
      </c>
      <c r="K53" s="50">
        <f t="shared" si="12"/>
        <v>45</v>
      </c>
      <c r="L53" s="98"/>
      <c r="M53" s="55">
        <v>255</v>
      </c>
      <c r="N53" s="51"/>
      <c r="O53" s="51"/>
      <c r="P53" s="51"/>
      <c r="Q53" s="51"/>
      <c r="R53" s="51"/>
      <c r="S53" s="51"/>
      <c r="T53" s="51"/>
      <c r="U53" s="45"/>
      <c r="V53" s="45"/>
      <c r="W53" s="45"/>
      <c r="X53" s="6"/>
      <c r="Y53" s="6"/>
      <c r="Z53" s="6"/>
    </row>
    <row r="54" spans="1:26" s="7" customFormat="1" ht="78.75" outlineLevel="2">
      <c r="A54" s="88" t="s">
        <v>261</v>
      </c>
      <c r="B54" s="12"/>
      <c r="C54" s="20" t="s">
        <v>60</v>
      </c>
      <c r="D54" s="18" t="s">
        <v>55</v>
      </c>
      <c r="E54" s="62">
        <v>1</v>
      </c>
      <c r="F54" s="54">
        <v>1</v>
      </c>
      <c r="G54" s="54"/>
      <c r="H54" s="54"/>
      <c r="I54" s="55">
        <v>89</v>
      </c>
      <c r="J54" s="55">
        <v>76</v>
      </c>
      <c r="K54" s="50">
        <f t="shared" si="12"/>
        <v>13</v>
      </c>
      <c r="L54" s="98"/>
      <c r="M54" s="55">
        <v>76</v>
      </c>
      <c r="N54" s="51"/>
      <c r="O54" s="51"/>
      <c r="P54" s="51"/>
      <c r="Q54" s="51"/>
      <c r="R54" s="51"/>
      <c r="S54" s="51"/>
      <c r="T54" s="51"/>
      <c r="U54" s="45"/>
      <c r="V54" s="45"/>
      <c r="W54" s="45"/>
      <c r="X54" s="6"/>
      <c r="Y54" s="6"/>
      <c r="Z54" s="6"/>
    </row>
    <row r="55" spans="1:26" s="7" customFormat="1" ht="45" outlineLevel="2">
      <c r="A55" s="88" t="s">
        <v>262</v>
      </c>
      <c r="B55" s="12"/>
      <c r="C55" s="20" t="s">
        <v>61</v>
      </c>
      <c r="D55" s="18" t="s">
        <v>55</v>
      </c>
      <c r="E55" s="62">
        <v>1</v>
      </c>
      <c r="F55" s="54">
        <v>1</v>
      </c>
      <c r="G55" s="54"/>
      <c r="H55" s="54"/>
      <c r="I55" s="55">
        <v>41</v>
      </c>
      <c r="J55" s="55">
        <v>35</v>
      </c>
      <c r="K55" s="50">
        <f t="shared" si="12"/>
        <v>6</v>
      </c>
      <c r="L55" s="98"/>
      <c r="M55" s="55">
        <v>35</v>
      </c>
      <c r="N55" s="51"/>
      <c r="O55" s="51"/>
      <c r="P55" s="51"/>
      <c r="Q55" s="51"/>
      <c r="R55" s="51"/>
      <c r="S55" s="51"/>
      <c r="T55" s="51"/>
      <c r="U55" s="45"/>
      <c r="V55" s="45"/>
      <c r="W55" s="45"/>
      <c r="X55" s="6"/>
      <c r="Y55" s="6"/>
      <c r="Z55" s="6"/>
    </row>
    <row r="56" spans="1:26" s="7" customFormat="1" ht="56.25" outlineLevel="2">
      <c r="A56" s="88" t="s">
        <v>263</v>
      </c>
      <c r="B56" s="12"/>
      <c r="C56" s="20" t="s">
        <v>62</v>
      </c>
      <c r="D56" s="18" t="s">
        <v>55</v>
      </c>
      <c r="E56" s="62">
        <v>1</v>
      </c>
      <c r="F56" s="54">
        <v>1</v>
      </c>
      <c r="G56" s="54"/>
      <c r="H56" s="54"/>
      <c r="I56" s="55">
        <v>50</v>
      </c>
      <c r="J56" s="55">
        <v>43</v>
      </c>
      <c r="K56" s="50">
        <f t="shared" si="12"/>
        <v>7</v>
      </c>
      <c r="L56" s="98"/>
      <c r="M56" s="55">
        <v>43</v>
      </c>
      <c r="N56" s="51"/>
      <c r="O56" s="51"/>
      <c r="P56" s="51"/>
      <c r="Q56" s="51"/>
      <c r="R56" s="51"/>
      <c r="S56" s="51"/>
      <c r="T56" s="51"/>
      <c r="U56" s="45"/>
      <c r="V56" s="45"/>
      <c r="W56" s="45"/>
      <c r="X56" s="6"/>
      <c r="Y56" s="6"/>
      <c r="Z56" s="6"/>
    </row>
    <row r="57" spans="1:26" s="7" customFormat="1" ht="101.25" outlineLevel="2">
      <c r="A57" s="88" t="s">
        <v>264</v>
      </c>
      <c r="B57" s="12"/>
      <c r="C57" s="17" t="s">
        <v>63</v>
      </c>
      <c r="D57" s="18" t="s">
        <v>55</v>
      </c>
      <c r="E57" s="62">
        <v>1</v>
      </c>
      <c r="F57" s="54">
        <v>1</v>
      </c>
      <c r="G57" s="54"/>
      <c r="H57" s="54"/>
      <c r="I57" s="55">
        <v>50</v>
      </c>
      <c r="J57" s="55">
        <v>43</v>
      </c>
      <c r="K57" s="50">
        <f t="shared" si="12"/>
        <v>7</v>
      </c>
      <c r="L57" s="98"/>
      <c r="M57" s="55">
        <v>43</v>
      </c>
      <c r="N57" s="51"/>
      <c r="O57" s="51"/>
      <c r="P57" s="51"/>
      <c r="Q57" s="51"/>
      <c r="R57" s="51"/>
      <c r="S57" s="51"/>
      <c r="T57" s="51"/>
      <c r="U57" s="45"/>
      <c r="V57" s="45"/>
      <c r="W57" s="45"/>
      <c r="X57" s="6"/>
      <c r="Y57" s="6"/>
      <c r="Z57" s="6"/>
    </row>
    <row r="58" spans="1:26" s="7" customFormat="1" ht="78.75" outlineLevel="2">
      <c r="A58" s="88" t="s">
        <v>265</v>
      </c>
      <c r="B58" s="12"/>
      <c r="C58" s="20" t="s">
        <v>64</v>
      </c>
      <c r="D58" s="18" t="s">
        <v>55</v>
      </c>
      <c r="E58" s="62">
        <v>1</v>
      </c>
      <c r="F58" s="54">
        <v>1</v>
      </c>
      <c r="G58" s="54"/>
      <c r="H58" s="54"/>
      <c r="I58" s="55">
        <v>65</v>
      </c>
      <c r="J58" s="55">
        <v>55</v>
      </c>
      <c r="K58" s="50">
        <f t="shared" si="12"/>
        <v>10</v>
      </c>
      <c r="L58" s="98"/>
      <c r="M58" s="55">
        <v>55</v>
      </c>
      <c r="N58" s="51"/>
      <c r="O58" s="51"/>
      <c r="P58" s="51"/>
      <c r="Q58" s="51"/>
      <c r="R58" s="51"/>
      <c r="S58" s="51"/>
      <c r="T58" s="51"/>
      <c r="U58" s="45"/>
      <c r="V58" s="45"/>
      <c r="W58" s="45"/>
      <c r="X58" s="6"/>
      <c r="Y58" s="6"/>
      <c r="Z58" s="6"/>
    </row>
    <row r="59" spans="1:26" s="7" customFormat="1" outlineLevel="1">
      <c r="A59" s="88" t="s">
        <v>266</v>
      </c>
      <c r="B59" s="11"/>
      <c r="C59" s="30" t="s">
        <v>65</v>
      </c>
      <c r="D59" s="31" t="s">
        <v>55</v>
      </c>
      <c r="E59" s="65">
        <f>SUM(E60:E64)</f>
        <v>5</v>
      </c>
      <c r="F59" s="65">
        <f>SUM(F60:F64)</f>
        <v>5</v>
      </c>
      <c r="G59" s="65">
        <f t="shared" ref="G59:K59" si="16">SUM(G60:G64)</f>
        <v>0</v>
      </c>
      <c r="H59" s="65">
        <f t="shared" si="16"/>
        <v>0</v>
      </c>
      <c r="I59" s="65">
        <f t="shared" si="16"/>
        <v>330</v>
      </c>
      <c r="J59" s="65">
        <f t="shared" si="16"/>
        <v>283</v>
      </c>
      <c r="K59" s="65">
        <f t="shared" si="16"/>
        <v>47</v>
      </c>
      <c r="L59" s="98"/>
      <c r="M59" s="65">
        <f t="shared" ref="M59" si="17">SUM(M60:M64)</f>
        <v>283</v>
      </c>
      <c r="N59" s="51"/>
      <c r="O59" s="51"/>
      <c r="P59" s="51"/>
      <c r="Q59" s="51"/>
      <c r="R59" s="51"/>
      <c r="S59" s="51"/>
      <c r="T59" s="51"/>
      <c r="U59" s="45"/>
      <c r="V59" s="45"/>
      <c r="W59" s="45"/>
      <c r="X59" s="6"/>
      <c r="Y59" s="6"/>
      <c r="Z59" s="6"/>
    </row>
    <row r="60" spans="1:26" s="7" customFormat="1" ht="78.75" outlineLevel="2">
      <c r="A60" s="88" t="s">
        <v>267</v>
      </c>
      <c r="B60" s="11"/>
      <c r="C60" s="17" t="s">
        <v>57</v>
      </c>
      <c r="D60" s="18" t="s">
        <v>55</v>
      </c>
      <c r="E60" s="66">
        <v>1</v>
      </c>
      <c r="F60" s="54">
        <v>1</v>
      </c>
      <c r="G60" s="54"/>
      <c r="H60" s="54"/>
      <c r="I60" s="55">
        <v>70</v>
      </c>
      <c r="J60" s="56">
        <v>60</v>
      </c>
      <c r="K60" s="50">
        <f>I60-J60</f>
        <v>10</v>
      </c>
      <c r="L60" s="98"/>
      <c r="M60" s="56">
        <v>60</v>
      </c>
      <c r="N60" s="51"/>
      <c r="O60" s="51"/>
      <c r="P60" s="51"/>
      <c r="Q60" s="51"/>
      <c r="R60" s="51"/>
      <c r="S60" s="51"/>
      <c r="T60" s="51"/>
      <c r="U60" s="45"/>
      <c r="V60" s="45"/>
      <c r="W60" s="45"/>
      <c r="X60" s="6"/>
      <c r="Y60" s="6"/>
      <c r="Z60" s="6"/>
    </row>
    <row r="61" spans="1:26" s="7" customFormat="1" ht="101.25" outlineLevel="2">
      <c r="A61" s="88" t="s">
        <v>268</v>
      </c>
      <c r="B61" s="11"/>
      <c r="C61" s="17" t="s">
        <v>58</v>
      </c>
      <c r="D61" s="18" t="s">
        <v>55</v>
      </c>
      <c r="E61" s="54">
        <v>1</v>
      </c>
      <c r="F61" s="54">
        <v>1</v>
      </c>
      <c r="G61" s="54"/>
      <c r="H61" s="54"/>
      <c r="I61" s="55">
        <v>70</v>
      </c>
      <c r="J61" s="56">
        <v>60</v>
      </c>
      <c r="K61" s="50">
        <f t="shared" ref="K61:K64" si="18">I61-J61</f>
        <v>10</v>
      </c>
      <c r="L61" s="98"/>
      <c r="M61" s="56">
        <v>60</v>
      </c>
      <c r="N61" s="51"/>
      <c r="O61" s="51"/>
      <c r="P61" s="51"/>
      <c r="Q61" s="51"/>
      <c r="R61" s="51"/>
      <c r="S61" s="51"/>
      <c r="T61" s="51"/>
      <c r="U61" s="45"/>
      <c r="V61" s="45"/>
      <c r="W61" s="45"/>
      <c r="X61" s="6"/>
      <c r="Y61" s="6"/>
      <c r="Z61" s="6"/>
    </row>
    <row r="62" spans="1:26" s="7" customFormat="1" ht="45" outlineLevel="2">
      <c r="A62" s="88" t="s">
        <v>269</v>
      </c>
      <c r="B62" s="11"/>
      <c r="C62" s="20" t="s">
        <v>61</v>
      </c>
      <c r="D62" s="18" t="s">
        <v>55</v>
      </c>
      <c r="E62" s="54">
        <v>1</v>
      </c>
      <c r="F62" s="54">
        <v>1</v>
      </c>
      <c r="G62" s="54"/>
      <c r="H62" s="54"/>
      <c r="I62" s="55">
        <v>50</v>
      </c>
      <c r="J62" s="56">
        <v>43</v>
      </c>
      <c r="K62" s="50">
        <f t="shared" si="18"/>
        <v>7</v>
      </c>
      <c r="L62" s="98"/>
      <c r="M62" s="56">
        <v>43</v>
      </c>
      <c r="N62" s="51"/>
      <c r="O62" s="51"/>
      <c r="P62" s="51"/>
      <c r="Q62" s="51"/>
      <c r="R62" s="51"/>
      <c r="S62" s="51"/>
      <c r="T62" s="51"/>
      <c r="U62" s="45"/>
      <c r="V62" s="45"/>
      <c r="W62" s="45"/>
      <c r="X62" s="6"/>
      <c r="Y62" s="6"/>
      <c r="Z62" s="6"/>
    </row>
    <row r="63" spans="1:26" s="7" customFormat="1" ht="56.25" outlineLevel="2">
      <c r="A63" s="88" t="s">
        <v>270</v>
      </c>
      <c r="B63" s="11"/>
      <c r="C63" s="20" t="s">
        <v>62</v>
      </c>
      <c r="D63" s="18" t="s">
        <v>55</v>
      </c>
      <c r="E63" s="54">
        <v>1</v>
      </c>
      <c r="F63" s="54">
        <v>1</v>
      </c>
      <c r="G63" s="54"/>
      <c r="H63" s="54"/>
      <c r="I63" s="55">
        <v>70</v>
      </c>
      <c r="J63" s="56">
        <v>60</v>
      </c>
      <c r="K63" s="50">
        <f t="shared" si="18"/>
        <v>10</v>
      </c>
      <c r="L63" s="98"/>
      <c r="M63" s="56">
        <v>60</v>
      </c>
      <c r="N63" s="51"/>
      <c r="O63" s="51"/>
      <c r="P63" s="51"/>
      <c r="Q63" s="51"/>
      <c r="R63" s="51"/>
      <c r="S63" s="51"/>
      <c r="T63" s="51"/>
      <c r="U63" s="45"/>
      <c r="V63" s="45"/>
      <c r="W63" s="45"/>
      <c r="X63" s="6"/>
      <c r="Y63" s="6"/>
      <c r="Z63" s="6"/>
    </row>
    <row r="64" spans="1:26" s="7" customFormat="1" ht="101.25" outlineLevel="2">
      <c r="A64" s="88" t="s">
        <v>271</v>
      </c>
      <c r="B64" s="11"/>
      <c r="C64" s="17" t="s">
        <v>63</v>
      </c>
      <c r="D64" s="18" t="s">
        <v>55</v>
      </c>
      <c r="E64" s="54">
        <v>1</v>
      </c>
      <c r="F64" s="54">
        <v>1</v>
      </c>
      <c r="G64" s="54"/>
      <c r="H64" s="54"/>
      <c r="I64" s="55">
        <v>70</v>
      </c>
      <c r="J64" s="56">
        <v>60</v>
      </c>
      <c r="K64" s="50">
        <f t="shared" si="18"/>
        <v>10</v>
      </c>
      <c r="L64" s="98"/>
      <c r="M64" s="56">
        <v>60</v>
      </c>
      <c r="N64" s="51"/>
      <c r="O64" s="51"/>
      <c r="P64" s="51"/>
      <c r="Q64" s="51"/>
      <c r="R64" s="51"/>
      <c r="S64" s="51"/>
      <c r="T64" s="51"/>
      <c r="U64" s="45"/>
      <c r="V64" s="45"/>
      <c r="W64" s="45"/>
      <c r="X64" s="6"/>
      <c r="Y64" s="6"/>
      <c r="Z64" s="6"/>
    </row>
    <row r="65" spans="1:26" s="7" customFormat="1" outlineLevel="1">
      <c r="A65" s="88" t="s">
        <v>272</v>
      </c>
      <c r="B65" s="12"/>
      <c r="C65" s="30" t="s">
        <v>66</v>
      </c>
      <c r="D65" s="31" t="s">
        <v>55</v>
      </c>
      <c r="E65" s="58">
        <f>SUM(E66:E74)</f>
        <v>9</v>
      </c>
      <c r="F65" s="58">
        <f>SUM(F66:F74)</f>
        <v>9</v>
      </c>
      <c r="G65" s="58">
        <f>SUM(G66:G74)</f>
        <v>0</v>
      </c>
      <c r="H65" s="58">
        <f t="shared" ref="H65:K65" si="19">SUM(H66:H74)</f>
        <v>0</v>
      </c>
      <c r="I65" s="58">
        <f t="shared" si="19"/>
        <v>2100</v>
      </c>
      <c r="J65" s="58">
        <f t="shared" si="19"/>
        <v>1787</v>
      </c>
      <c r="K65" s="58">
        <f t="shared" si="19"/>
        <v>313</v>
      </c>
      <c r="L65" s="98"/>
      <c r="M65" s="58">
        <f t="shared" ref="M65" si="20">SUM(M66:M74)</f>
        <v>1787</v>
      </c>
      <c r="N65" s="51"/>
      <c r="O65" s="51"/>
      <c r="P65" s="51"/>
      <c r="Q65" s="51"/>
      <c r="R65" s="51"/>
      <c r="S65" s="51"/>
      <c r="T65" s="51"/>
      <c r="U65" s="45"/>
      <c r="V65" s="45"/>
      <c r="W65" s="45"/>
      <c r="X65" s="6"/>
      <c r="Y65" s="6"/>
      <c r="Z65" s="6"/>
    </row>
    <row r="66" spans="1:26" s="7" customFormat="1" ht="90" outlineLevel="2">
      <c r="A66" s="88" t="s">
        <v>273</v>
      </c>
      <c r="B66" s="12"/>
      <c r="C66" s="17" t="s">
        <v>56</v>
      </c>
      <c r="D66" s="18" t="s">
        <v>55</v>
      </c>
      <c r="E66" s="54">
        <v>1</v>
      </c>
      <c r="F66" s="54">
        <v>1</v>
      </c>
      <c r="G66" s="54"/>
      <c r="H66" s="54"/>
      <c r="I66" s="55">
        <v>300</v>
      </c>
      <c r="J66" s="55">
        <v>255</v>
      </c>
      <c r="K66" s="50">
        <f>I66-J66</f>
        <v>45</v>
      </c>
      <c r="L66" s="98"/>
      <c r="M66" s="55">
        <v>255</v>
      </c>
      <c r="N66" s="51"/>
      <c r="O66" s="51"/>
      <c r="P66" s="51"/>
      <c r="Q66" s="51"/>
      <c r="R66" s="51"/>
      <c r="S66" s="51"/>
      <c r="T66" s="51"/>
      <c r="U66" s="45"/>
      <c r="V66" s="45"/>
      <c r="W66" s="45"/>
      <c r="X66" s="6"/>
      <c r="Y66" s="6"/>
      <c r="Z66" s="6"/>
    </row>
    <row r="67" spans="1:26" s="7" customFormat="1" ht="78.75" outlineLevel="2">
      <c r="A67" s="88" t="s">
        <v>274</v>
      </c>
      <c r="B67" s="12"/>
      <c r="C67" s="17" t="s">
        <v>57</v>
      </c>
      <c r="D67" s="18" t="s">
        <v>55</v>
      </c>
      <c r="E67" s="54">
        <v>1</v>
      </c>
      <c r="F67" s="54">
        <v>1</v>
      </c>
      <c r="G67" s="54"/>
      <c r="H67" s="54"/>
      <c r="I67" s="55">
        <v>150</v>
      </c>
      <c r="J67" s="55">
        <v>128</v>
      </c>
      <c r="K67" s="50">
        <f t="shared" ref="K67:K74" si="21">I67-J67</f>
        <v>22</v>
      </c>
      <c r="L67" s="98"/>
      <c r="M67" s="55">
        <v>128</v>
      </c>
      <c r="N67" s="51"/>
      <c r="O67" s="51"/>
      <c r="P67" s="51"/>
      <c r="Q67" s="51"/>
      <c r="R67" s="51"/>
      <c r="S67" s="51"/>
      <c r="T67" s="51"/>
      <c r="U67" s="45"/>
      <c r="V67" s="45"/>
      <c r="W67" s="45"/>
      <c r="X67" s="6"/>
      <c r="Y67" s="6"/>
      <c r="Z67" s="6"/>
    </row>
    <row r="68" spans="1:26" s="7" customFormat="1" ht="101.25" outlineLevel="2">
      <c r="A68" s="88" t="s">
        <v>275</v>
      </c>
      <c r="B68" s="12"/>
      <c r="C68" s="17" t="s">
        <v>58</v>
      </c>
      <c r="D68" s="18" t="s">
        <v>55</v>
      </c>
      <c r="E68" s="54">
        <v>1</v>
      </c>
      <c r="F68" s="54">
        <v>1</v>
      </c>
      <c r="G68" s="54"/>
      <c r="H68" s="54"/>
      <c r="I68" s="55">
        <v>150</v>
      </c>
      <c r="J68" s="55">
        <v>128</v>
      </c>
      <c r="K68" s="50">
        <f t="shared" si="21"/>
        <v>22</v>
      </c>
      <c r="L68" s="98"/>
      <c r="M68" s="55">
        <v>128</v>
      </c>
      <c r="N68" s="51"/>
      <c r="O68" s="51"/>
      <c r="P68" s="51"/>
      <c r="Q68" s="51"/>
      <c r="R68" s="51"/>
      <c r="S68" s="51"/>
      <c r="T68" s="51"/>
      <c r="U68" s="45"/>
      <c r="V68" s="45"/>
      <c r="W68" s="45"/>
      <c r="X68" s="6"/>
      <c r="Y68" s="6"/>
      <c r="Z68" s="6"/>
    </row>
    <row r="69" spans="1:26" s="7" customFormat="1" ht="78.75" outlineLevel="2">
      <c r="A69" s="88" t="s">
        <v>276</v>
      </c>
      <c r="B69" s="12"/>
      <c r="C69" s="17" t="s">
        <v>59</v>
      </c>
      <c r="D69" s="18" t="s">
        <v>55</v>
      </c>
      <c r="E69" s="54">
        <v>1</v>
      </c>
      <c r="F69" s="54">
        <v>1</v>
      </c>
      <c r="G69" s="54"/>
      <c r="H69" s="54"/>
      <c r="I69" s="55">
        <v>300</v>
      </c>
      <c r="J69" s="55">
        <v>255</v>
      </c>
      <c r="K69" s="50">
        <f t="shared" si="21"/>
        <v>45</v>
      </c>
      <c r="L69" s="98"/>
      <c r="M69" s="55">
        <v>255</v>
      </c>
      <c r="N69" s="51"/>
      <c r="O69" s="51"/>
      <c r="P69" s="51"/>
      <c r="Q69" s="51"/>
      <c r="R69" s="51"/>
      <c r="S69" s="51"/>
      <c r="T69" s="51"/>
      <c r="U69" s="45"/>
      <c r="V69" s="45"/>
      <c r="W69" s="45"/>
      <c r="X69" s="6"/>
      <c r="Y69" s="6"/>
      <c r="Z69" s="6"/>
    </row>
    <row r="70" spans="1:26" s="7" customFormat="1" ht="78.75" outlineLevel="2">
      <c r="A70" s="88" t="s">
        <v>277</v>
      </c>
      <c r="B70" s="12"/>
      <c r="C70" s="20" t="s">
        <v>60</v>
      </c>
      <c r="D70" s="18" t="s">
        <v>55</v>
      </c>
      <c r="E70" s="54">
        <v>1</v>
      </c>
      <c r="F70" s="54">
        <v>1</v>
      </c>
      <c r="G70" s="54"/>
      <c r="H70" s="54"/>
      <c r="I70" s="55">
        <v>300</v>
      </c>
      <c r="J70" s="55">
        <v>255</v>
      </c>
      <c r="K70" s="50">
        <f t="shared" si="21"/>
        <v>45</v>
      </c>
      <c r="L70" s="98"/>
      <c r="M70" s="55">
        <v>255</v>
      </c>
      <c r="N70" s="51"/>
      <c r="O70" s="51"/>
      <c r="P70" s="51"/>
      <c r="Q70" s="51"/>
      <c r="R70" s="51"/>
      <c r="S70" s="51"/>
      <c r="T70" s="51"/>
      <c r="U70" s="45"/>
      <c r="V70" s="45"/>
      <c r="W70" s="45"/>
      <c r="X70" s="6"/>
      <c r="Y70" s="6"/>
      <c r="Z70" s="6"/>
    </row>
    <row r="71" spans="1:26" s="7" customFormat="1" ht="45" outlineLevel="2">
      <c r="A71" s="88" t="s">
        <v>278</v>
      </c>
      <c r="B71" s="12"/>
      <c r="C71" s="20" t="s">
        <v>61</v>
      </c>
      <c r="D71" s="18" t="s">
        <v>55</v>
      </c>
      <c r="E71" s="54">
        <v>1</v>
      </c>
      <c r="F71" s="54">
        <v>1</v>
      </c>
      <c r="G71" s="54"/>
      <c r="H71" s="54"/>
      <c r="I71" s="55">
        <v>150</v>
      </c>
      <c r="J71" s="55">
        <v>128</v>
      </c>
      <c r="K71" s="50">
        <f t="shared" si="21"/>
        <v>22</v>
      </c>
      <c r="L71" s="98"/>
      <c r="M71" s="55">
        <v>128</v>
      </c>
      <c r="N71" s="51"/>
      <c r="O71" s="51"/>
      <c r="P71" s="51"/>
      <c r="Q71" s="51"/>
      <c r="R71" s="51"/>
      <c r="S71" s="51"/>
      <c r="T71" s="51"/>
      <c r="U71" s="45"/>
      <c r="V71" s="45"/>
      <c r="W71" s="45"/>
      <c r="X71" s="6"/>
      <c r="Y71" s="6"/>
      <c r="Z71" s="6"/>
    </row>
    <row r="72" spans="1:26" s="7" customFormat="1" ht="56.25" outlineLevel="2">
      <c r="A72" s="88" t="s">
        <v>279</v>
      </c>
      <c r="B72" s="12"/>
      <c r="C72" s="20" t="s">
        <v>62</v>
      </c>
      <c r="D72" s="18" t="s">
        <v>55</v>
      </c>
      <c r="E72" s="54">
        <v>1</v>
      </c>
      <c r="F72" s="54">
        <v>1</v>
      </c>
      <c r="G72" s="54"/>
      <c r="H72" s="54"/>
      <c r="I72" s="55">
        <v>300</v>
      </c>
      <c r="J72" s="55">
        <v>255</v>
      </c>
      <c r="K72" s="50">
        <f t="shared" si="21"/>
        <v>45</v>
      </c>
      <c r="L72" s="98"/>
      <c r="M72" s="55">
        <v>255</v>
      </c>
      <c r="N72" s="51"/>
      <c r="O72" s="51"/>
      <c r="P72" s="51"/>
      <c r="Q72" s="51"/>
      <c r="R72" s="51"/>
      <c r="S72" s="51"/>
      <c r="T72" s="51"/>
      <c r="U72" s="45"/>
      <c r="V72" s="45"/>
      <c r="W72" s="45"/>
      <c r="X72" s="6"/>
      <c r="Y72" s="6"/>
      <c r="Z72" s="6"/>
    </row>
    <row r="73" spans="1:26" s="7" customFormat="1" ht="101.25" outlineLevel="2">
      <c r="A73" s="88" t="s">
        <v>280</v>
      </c>
      <c r="B73" s="12"/>
      <c r="C73" s="17" t="s">
        <v>63</v>
      </c>
      <c r="D73" s="18" t="s">
        <v>55</v>
      </c>
      <c r="E73" s="54">
        <v>1</v>
      </c>
      <c r="F73" s="54">
        <v>1</v>
      </c>
      <c r="G73" s="54"/>
      <c r="H73" s="54"/>
      <c r="I73" s="55">
        <v>300</v>
      </c>
      <c r="J73" s="55">
        <v>255</v>
      </c>
      <c r="K73" s="50">
        <f t="shared" si="21"/>
        <v>45</v>
      </c>
      <c r="L73" s="98"/>
      <c r="M73" s="55">
        <v>255</v>
      </c>
      <c r="N73" s="51"/>
      <c r="O73" s="51"/>
      <c r="P73" s="51"/>
      <c r="Q73" s="51"/>
      <c r="R73" s="51"/>
      <c r="S73" s="51"/>
      <c r="T73" s="51"/>
      <c r="U73" s="45"/>
      <c r="V73" s="45"/>
      <c r="W73" s="45"/>
      <c r="X73" s="6"/>
      <c r="Y73" s="6"/>
      <c r="Z73" s="6"/>
    </row>
    <row r="74" spans="1:26" s="7" customFormat="1" ht="78.75" outlineLevel="2">
      <c r="A74" s="88" t="s">
        <v>281</v>
      </c>
      <c r="B74" s="12"/>
      <c r="C74" s="20" t="s">
        <v>64</v>
      </c>
      <c r="D74" s="18" t="s">
        <v>55</v>
      </c>
      <c r="E74" s="54">
        <v>1</v>
      </c>
      <c r="F74" s="54">
        <v>1</v>
      </c>
      <c r="G74" s="54"/>
      <c r="H74" s="54"/>
      <c r="I74" s="55">
        <v>150</v>
      </c>
      <c r="J74" s="55">
        <v>128</v>
      </c>
      <c r="K74" s="50">
        <f t="shared" si="21"/>
        <v>22</v>
      </c>
      <c r="L74" s="98"/>
      <c r="M74" s="55">
        <v>128</v>
      </c>
      <c r="N74" s="51"/>
      <c r="O74" s="51"/>
      <c r="P74" s="51"/>
      <c r="Q74" s="51"/>
      <c r="R74" s="51"/>
      <c r="S74" s="51"/>
      <c r="T74" s="51"/>
      <c r="U74" s="45"/>
      <c r="V74" s="45"/>
      <c r="W74" s="45"/>
      <c r="X74" s="6"/>
      <c r="Y74" s="6"/>
      <c r="Z74" s="6"/>
    </row>
    <row r="75" spans="1:26" s="7" customFormat="1" outlineLevel="1">
      <c r="A75" s="88" t="s">
        <v>282</v>
      </c>
      <c r="B75" s="12"/>
      <c r="C75" s="30" t="s">
        <v>70</v>
      </c>
      <c r="D75" s="31" t="s">
        <v>55</v>
      </c>
      <c r="E75" s="61">
        <f>SUM(E76:E80)</f>
        <v>5</v>
      </c>
      <c r="F75" s="61">
        <f t="shared" ref="F75:K75" si="22">SUM(F76:F80)</f>
        <v>5</v>
      </c>
      <c r="G75" s="61">
        <f t="shared" si="22"/>
        <v>0</v>
      </c>
      <c r="H75" s="61">
        <f t="shared" si="22"/>
        <v>0</v>
      </c>
      <c r="I75" s="61">
        <f t="shared" si="22"/>
        <v>1050</v>
      </c>
      <c r="J75" s="61">
        <f t="shared" si="22"/>
        <v>894</v>
      </c>
      <c r="K75" s="61">
        <f t="shared" si="22"/>
        <v>156</v>
      </c>
      <c r="L75" s="98"/>
      <c r="M75" s="61">
        <f t="shared" ref="M75" si="23">SUM(M76:M80)</f>
        <v>894</v>
      </c>
      <c r="N75" s="51"/>
      <c r="O75" s="51"/>
      <c r="P75" s="51"/>
      <c r="Q75" s="51"/>
      <c r="R75" s="51"/>
      <c r="S75" s="51"/>
      <c r="T75" s="51"/>
      <c r="U75" s="45"/>
      <c r="V75" s="45"/>
      <c r="W75" s="45"/>
      <c r="X75" s="6"/>
      <c r="Y75" s="6"/>
      <c r="Z75" s="6"/>
    </row>
    <row r="76" spans="1:26" s="7" customFormat="1" ht="78.75" outlineLevel="2">
      <c r="A76" s="88" t="s">
        <v>283</v>
      </c>
      <c r="B76" s="12"/>
      <c r="C76" s="17" t="s">
        <v>57</v>
      </c>
      <c r="D76" s="18" t="s">
        <v>55</v>
      </c>
      <c r="E76" s="54">
        <v>1</v>
      </c>
      <c r="F76" s="54">
        <v>1</v>
      </c>
      <c r="G76" s="54"/>
      <c r="H76" s="54"/>
      <c r="I76" s="55">
        <v>150</v>
      </c>
      <c r="J76" s="55">
        <v>128</v>
      </c>
      <c r="K76" s="50">
        <f>I76-J76</f>
        <v>22</v>
      </c>
      <c r="L76" s="98"/>
      <c r="M76" s="55">
        <v>128</v>
      </c>
      <c r="N76" s="51"/>
      <c r="O76" s="51"/>
      <c r="P76" s="51"/>
      <c r="Q76" s="51"/>
      <c r="R76" s="51"/>
      <c r="S76" s="51"/>
      <c r="T76" s="51"/>
      <c r="U76" s="45"/>
      <c r="V76" s="45"/>
      <c r="W76" s="45"/>
      <c r="X76" s="6"/>
      <c r="Y76" s="6"/>
      <c r="Z76" s="6"/>
    </row>
    <row r="77" spans="1:26" s="7" customFormat="1" ht="101.25" outlineLevel="2">
      <c r="A77" s="88" t="s">
        <v>284</v>
      </c>
      <c r="B77" s="12"/>
      <c r="C77" s="17" t="s">
        <v>58</v>
      </c>
      <c r="D77" s="18" t="s">
        <v>55</v>
      </c>
      <c r="E77" s="54">
        <v>1</v>
      </c>
      <c r="F77" s="54">
        <v>1</v>
      </c>
      <c r="G77" s="54"/>
      <c r="H77" s="54"/>
      <c r="I77" s="55">
        <v>150</v>
      </c>
      <c r="J77" s="55">
        <v>128</v>
      </c>
      <c r="K77" s="50">
        <f t="shared" ref="K77:K80" si="24">I77-J77</f>
        <v>22</v>
      </c>
      <c r="L77" s="98"/>
      <c r="M77" s="55">
        <v>128</v>
      </c>
      <c r="N77" s="51"/>
      <c r="O77" s="51"/>
      <c r="P77" s="51"/>
      <c r="Q77" s="51"/>
      <c r="R77" s="51"/>
      <c r="S77" s="51"/>
      <c r="T77" s="51"/>
      <c r="U77" s="45"/>
      <c r="V77" s="45"/>
      <c r="W77" s="45"/>
      <c r="X77" s="6"/>
      <c r="Y77" s="6"/>
      <c r="Z77" s="6"/>
    </row>
    <row r="78" spans="1:26" s="7" customFormat="1" ht="45" outlineLevel="2">
      <c r="A78" s="88" t="s">
        <v>285</v>
      </c>
      <c r="B78" s="12"/>
      <c r="C78" s="20" t="s">
        <v>61</v>
      </c>
      <c r="D78" s="19" t="s">
        <v>55</v>
      </c>
      <c r="E78" s="54">
        <v>1</v>
      </c>
      <c r="F78" s="54">
        <v>1</v>
      </c>
      <c r="G78" s="54"/>
      <c r="H78" s="54"/>
      <c r="I78" s="55">
        <v>150</v>
      </c>
      <c r="J78" s="55">
        <v>128</v>
      </c>
      <c r="K78" s="50">
        <f t="shared" si="24"/>
        <v>22</v>
      </c>
      <c r="L78" s="98"/>
      <c r="M78" s="55">
        <v>128</v>
      </c>
      <c r="N78" s="51"/>
      <c r="O78" s="51"/>
      <c r="P78" s="51"/>
      <c r="Q78" s="51"/>
      <c r="R78" s="51"/>
      <c r="S78" s="51"/>
      <c r="T78" s="51"/>
      <c r="U78" s="45"/>
      <c r="V78" s="45"/>
      <c r="W78" s="45"/>
      <c r="X78" s="6"/>
      <c r="Y78" s="6"/>
      <c r="Z78" s="6"/>
    </row>
    <row r="79" spans="1:26" s="7" customFormat="1" ht="56.25" outlineLevel="2">
      <c r="A79" s="88" t="s">
        <v>286</v>
      </c>
      <c r="B79" s="12"/>
      <c r="C79" s="20" t="s">
        <v>62</v>
      </c>
      <c r="D79" s="19" t="s">
        <v>55</v>
      </c>
      <c r="E79" s="54">
        <v>1</v>
      </c>
      <c r="F79" s="54">
        <v>1</v>
      </c>
      <c r="G79" s="54"/>
      <c r="H79" s="54"/>
      <c r="I79" s="55">
        <v>300</v>
      </c>
      <c r="J79" s="55">
        <v>255</v>
      </c>
      <c r="K79" s="50">
        <f t="shared" si="24"/>
        <v>45</v>
      </c>
      <c r="L79" s="98"/>
      <c r="M79" s="55">
        <v>255</v>
      </c>
      <c r="N79" s="51"/>
      <c r="O79" s="51"/>
      <c r="P79" s="51"/>
      <c r="Q79" s="51"/>
      <c r="R79" s="51"/>
      <c r="S79" s="51"/>
      <c r="T79" s="51"/>
      <c r="U79" s="45"/>
      <c r="V79" s="45"/>
      <c r="W79" s="45"/>
      <c r="X79" s="6"/>
      <c r="Y79" s="6"/>
      <c r="Z79" s="6"/>
    </row>
    <row r="80" spans="1:26" s="7" customFormat="1" ht="101.25" outlineLevel="2">
      <c r="A80" s="88" t="s">
        <v>287</v>
      </c>
      <c r="B80" s="12"/>
      <c r="C80" s="17" t="s">
        <v>63</v>
      </c>
      <c r="D80" s="18" t="s">
        <v>55</v>
      </c>
      <c r="E80" s="54">
        <v>1</v>
      </c>
      <c r="F80" s="54">
        <v>1</v>
      </c>
      <c r="G80" s="54"/>
      <c r="H80" s="54"/>
      <c r="I80" s="55">
        <v>300</v>
      </c>
      <c r="J80" s="55">
        <v>255</v>
      </c>
      <c r="K80" s="50">
        <f t="shared" si="24"/>
        <v>45</v>
      </c>
      <c r="L80" s="98"/>
      <c r="M80" s="55">
        <v>255</v>
      </c>
      <c r="N80" s="51"/>
      <c r="O80" s="51"/>
      <c r="P80" s="51"/>
      <c r="Q80" s="51"/>
      <c r="R80" s="51"/>
      <c r="S80" s="51"/>
      <c r="T80" s="51"/>
      <c r="U80" s="45"/>
      <c r="V80" s="45"/>
      <c r="W80" s="45"/>
      <c r="X80" s="6"/>
      <c r="Y80" s="6"/>
      <c r="Z80" s="6"/>
    </row>
    <row r="81" spans="1:26" s="7" customFormat="1" ht="33.75" outlineLevel="1">
      <c r="A81" s="88" t="s">
        <v>288</v>
      </c>
      <c r="B81" s="12"/>
      <c r="C81" s="32" t="s">
        <v>71</v>
      </c>
      <c r="D81" s="33" t="s">
        <v>55</v>
      </c>
      <c r="E81" s="61">
        <f>SUM(E82:E90)</f>
        <v>9</v>
      </c>
      <c r="F81" s="61">
        <f t="shared" ref="F81:H81" si="25">SUM(F82:F110)</f>
        <v>9</v>
      </c>
      <c r="G81" s="61">
        <f t="shared" si="25"/>
        <v>0</v>
      </c>
      <c r="H81" s="61">
        <f t="shared" si="25"/>
        <v>0</v>
      </c>
      <c r="I81" s="58">
        <f>SUM(I82:I90)</f>
        <v>4238</v>
      </c>
      <c r="J81" s="58">
        <f>SUM(J82:J90)</f>
        <v>3601</v>
      </c>
      <c r="K81" s="58">
        <f>SUM(K82:K90)</f>
        <v>637</v>
      </c>
      <c r="L81" s="98"/>
      <c r="M81" s="58">
        <f>SUM(M82:M90)</f>
        <v>3601</v>
      </c>
      <c r="N81" s="51"/>
      <c r="O81" s="51"/>
      <c r="P81" s="51"/>
      <c r="Q81" s="51"/>
      <c r="R81" s="51"/>
      <c r="S81" s="51"/>
      <c r="T81" s="51"/>
      <c r="U81" s="45"/>
      <c r="V81" s="45"/>
      <c r="W81" s="45"/>
      <c r="X81" s="6"/>
      <c r="Y81" s="6"/>
      <c r="Z81" s="6"/>
    </row>
    <row r="82" spans="1:26" s="7" customFormat="1" ht="90" outlineLevel="2">
      <c r="A82" s="88" t="s">
        <v>289</v>
      </c>
      <c r="B82" s="12"/>
      <c r="C82" s="17" t="s">
        <v>56</v>
      </c>
      <c r="D82" s="18" t="s">
        <v>55</v>
      </c>
      <c r="E82" s="54">
        <v>1</v>
      </c>
      <c r="F82" s="54">
        <v>1</v>
      </c>
      <c r="G82" s="54"/>
      <c r="H82" s="54"/>
      <c r="I82" s="55">
        <v>911</v>
      </c>
      <c r="J82" s="55">
        <v>774</v>
      </c>
      <c r="K82" s="50">
        <f>I82-J82</f>
        <v>137</v>
      </c>
      <c r="L82" s="98"/>
      <c r="M82" s="55">
        <v>774</v>
      </c>
      <c r="N82" s="51"/>
      <c r="O82" s="51"/>
      <c r="P82" s="51"/>
      <c r="Q82" s="51"/>
      <c r="R82" s="51"/>
      <c r="S82" s="51"/>
      <c r="T82" s="51"/>
      <c r="U82" s="45"/>
      <c r="V82" s="45"/>
      <c r="W82" s="45"/>
      <c r="X82" s="6"/>
      <c r="Y82" s="6"/>
      <c r="Z82" s="6"/>
    </row>
    <row r="83" spans="1:26" s="7" customFormat="1" ht="78.75" outlineLevel="2">
      <c r="A83" s="88" t="s">
        <v>290</v>
      </c>
      <c r="B83" s="12"/>
      <c r="C83" s="17" t="s">
        <v>57</v>
      </c>
      <c r="D83" s="18" t="s">
        <v>55</v>
      </c>
      <c r="E83" s="54">
        <v>1</v>
      </c>
      <c r="F83" s="54">
        <v>1</v>
      </c>
      <c r="G83" s="54"/>
      <c r="H83" s="54"/>
      <c r="I83" s="55">
        <v>992</v>
      </c>
      <c r="J83" s="55">
        <v>843</v>
      </c>
      <c r="K83" s="50">
        <f t="shared" ref="K83:K114" si="26">I83-J83</f>
        <v>149</v>
      </c>
      <c r="L83" s="98"/>
      <c r="M83" s="55">
        <v>843</v>
      </c>
      <c r="N83" s="51"/>
      <c r="O83" s="51"/>
      <c r="P83" s="51"/>
      <c r="Q83" s="51"/>
      <c r="R83" s="51"/>
      <c r="S83" s="51"/>
      <c r="T83" s="51"/>
      <c r="U83" s="45"/>
      <c r="V83" s="45"/>
      <c r="W83" s="45"/>
      <c r="X83" s="6"/>
      <c r="Y83" s="6"/>
      <c r="Z83" s="6"/>
    </row>
    <row r="84" spans="1:26" s="7" customFormat="1" ht="101.25" outlineLevel="2">
      <c r="A84" s="88" t="s">
        <v>291</v>
      </c>
      <c r="B84" s="12"/>
      <c r="C84" s="17" t="s">
        <v>58</v>
      </c>
      <c r="D84" s="18" t="s">
        <v>55</v>
      </c>
      <c r="E84" s="54">
        <v>1</v>
      </c>
      <c r="F84" s="54">
        <v>1</v>
      </c>
      <c r="G84" s="54"/>
      <c r="H84" s="54"/>
      <c r="I84" s="55">
        <v>92</v>
      </c>
      <c r="J84" s="55">
        <v>78</v>
      </c>
      <c r="K84" s="50">
        <f t="shared" si="26"/>
        <v>14</v>
      </c>
      <c r="L84" s="98"/>
      <c r="M84" s="55">
        <v>78</v>
      </c>
      <c r="N84" s="51"/>
      <c r="O84" s="51"/>
      <c r="P84" s="51"/>
      <c r="Q84" s="51"/>
      <c r="R84" s="51"/>
      <c r="S84" s="51"/>
      <c r="T84" s="51"/>
      <c r="U84" s="45"/>
      <c r="V84" s="45"/>
      <c r="W84" s="45"/>
      <c r="X84" s="6"/>
      <c r="Y84" s="6"/>
      <c r="Z84" s="6"/>
    </row>
    <row r="85" spans="1:26" s="7" customFormat="1" ht="78.75" outlineLevel="2">
      <c r="A85" s="88" t="s">
        <v>292</v>
      </c>
      <c r="B85" s="12"/>
      <c r="C85" s="17" t="s">
        <v>59</v>
      </c>
      <c r="D85" s="18" t="s">
        <v>55</v>
      </c>
      <c r="E85" s="54">
        <v>1</v>
      </c>
      <c r="F85" s="54">
        <v>1</v>
      </c>
      <c r="G85" s="54"/>
      <c r="H85" s="54"/>
      <c r="I85" s="55">
        <v>811</v>
      </c>
      <c r="J85" s="55">
        <v>689</v>
      </c>
      <c r="K85" s="50">
        <f t="shared" si="26"/>
        <v>122</v>
      </c>
      <c r="L85" s="98"/>
      <c r="M85" s="55">
        <v>689</v>
      </c>
      <c r="N85" s="51"/>
      <c r="O85" s="51"/>
      <c r="P85" s="51"/>
      <c r="Q85" s="51"/>
      <c r="R85" s="51"/>
      <c r="S85" s="51"/>
      <c r="T85" s="51"/>
      <c r="U85" s="45"/>
      <c r="V85" s="45"/>
      <c r="W85" s="45"/>
      <c r="X85" s="6"/>
      <c r="Y85" s="6"/>
      <c r="Z85" s="6"/>
    </row>
    <row r="86" spans="1:26" s="7" customFormat="1" ht="78.75" outlineLevel="2">
      <c r="A86" s="88" t="s">
        <v>293</v>
      </c>
      <c r="B86" s="12"/>
      <c r="C86" s="20" t="s">
        <v>60</v>
      </c>
      <c r="D86" s="19" t="s">
        <v>55</v>
      </c>
      <c r="E86" s="54">
        <v>1</v>
      </c>
      <c r="F86" s="54">
        <v>1</v>
      </c>
      <c r="G86" s="54"/>
      <c r="H86" s="54"/>
      <c r="I86" s="55">
        <v>725</v>
      </c>
      <c r="J86" s="55">
        <v>616</v>
      </c>
      <c r="K86" s="50">
        <f t="shared" si="26"/>
        <v>109</v>
      </c>
      <c r="L86" s="98"/>
      <c r="M86" s="55">
        <v>616</v>
      </c>
      <c r="N86" s="51"/>
      <c r="O86" s="51"/>
      <c r="P86" s="51"/>
      <c r="Q86" s="51"/>
      <c r="R86" s="51"/>
      <c r="S86" s="51"/>
      <c r="T86" s="51"/>
      <c r="U86" s="45"/>
      <c r="V86" s="45"/>
      <c r="W86" s="45"/>
      <c r="X86" s="6"/>
      <c r="Y86" s="6"/>
      <c r="Z86" s="6"/>
    </row>
    <row r="87" spans="1:26" s="7" customFormat="1" ht="45" outlineLevel="2">
      <c r="A87" s="88" t="s">
        <v>294</v>
      </c>
      <c r="B87" s="12"/>
      <c r="C87" s="20" t="s">
        <v>61</v>
      </c>
      <c r="D87" s="19" t="s">
        <v>55</v>
      </c>
      <c r="E87" s="54">
        <v>1</v>
      </c>
      <c r="F87" s="54">
        <v>1</v>
      </c>
      <c r="G87" s="54"/>
      <c r="H87" s="54"/>
      <c r="I87" s="55">
        <v>87</v>
      </c>
      <c r="J87" s="55">
        <v>74</v>
      </c>
      <c r="K87" s="50">
        <f t="shared" si="26"/>
        <v>13</v>
      </c>
      <c r="L87" s="98"/>
      <c r="M87" s="55">
        <v>74</v>
      </c>
      <c r="N87" s="51"/>
      <c r="O87" s="51"/>
      <c r="P87" s="51"/>
      <c r="Q87" s="51"/>
      <c r="R87" s="51"/>
      <c r="S87" s="51"/>
      <c r="T87" s="51"/>
      <c r="U87" s="45"/>
      <c r="V87" s="45"/>
      <c r="W87" s="45"/>
      <c r="X87" s="6"/>
      <c r="Y87" s="6"/>
      <c r="Z87" s="6"/>
    </row>
    <row r="88" spans="1:26" s="7" customFormat="1" ht="56.25" outlineLevel="2">
      <c r="A88" s="88" t="s">
        <v>295</v>
      </c>
      <c r="B88" s="12"/>
      <c r="C88" s="20" t="s">
        <v>62</v>
      </c>
      <c r="D88" s="19" t="s">
        <v>55</v>
      </c>
      <c r="E88" s="54">
        <v>1</v>
      </c>
      <c r="F88" s="54">
        <v>1</v>
      </c>
      <c r="G88" s="54"/>
      <c r="H88" s="54"/>
      <c r="I88" s="55">
        <v>73</v>
      </c>
      <c r="J88" s="55">
        <v>62</v>
      </c>
      <c r="K88" s="50">
        <f t="shared" si="26"/>
        <v>11</v>
      </c>
      <c r="L88" s="98"/>
      <c r="M88" s="55">
        <v>62</v>
      </c>
      <c r="N88" s="51"/>
      <c r="O88" s="51"/>
      <c r="P88" s="51"/>
      <c r="Q88" s="51"/>
      <c r="R88" s="51"/>
      <c r="S88" s="51"/>
      <c r="T88" s="51"/>
      <c r="U88" s="45"/>
      <c r="V88" s="45"/>
      <c r="W88" s="45"/>
      <c r="X88" s="6"/>
      <c r="Y88" s="6"/>
      <c r="Z88" s="6"/>
    </row>
    <row r="89" spans="1:26" s="7" customFormat="1" ht="101.25" outlineLevel="2">
      <c r="A89" s="88" t="s">
        <v>296</v>
      </c>
      <c r="B89" s="12"/>
      <c r="C89" s="17" t="s">
        <v>63</v>
      </c>
      <c r="D89" s="18" t="s">
        <v>55</v>
      </c>
      <c r="E89" s="54">
        <v>1</v>
      </c>
      <c r="F89" s="54">
        <v>1</v>
      </c>
      <c r="G89" s="54"/>
      <c r="H89" s="54"/>
      <c r="I89" s="55">
        <v>299</v>
      </c>
      <c r="J89" s="55">
        <v>254</v>
      </c>
      <c r="K89" s="50">
        <f t="shared" si="26"/>
        <v>45</v>
      </c>
      <c r="L89" s="98"/>
      <c r="M89" s="55">
        <v>254</v>
      </c>
      <c r="N89" s="51"/>
      <c r="O89" s="51"/>
      <c r="P89" s="51"/>
      <c r="Q89" s="51"/>
      <c r="R89" s="51"/>
      <c r="S89" s="51"/>
      <c r="T89" s="51"/>
      <c r="U89" s="45"/>
      <c r="V89" s="45"/>
      <c r="W89" s="45"/>
      <c r="X89" s="6"/>
      <c r="Y89" s="6"/>
      <c r="Z89" s="6"/>
    </row>
    <row r="90" spans="1:26" s="7" customFormat="1" ht="78.75" outlineLevel="2">
      <c r="A90" s="88" t="s">
        <v>297</v>
      </c>
      <c r="B90" s="12"/>
      <c r="C90" s="20" t="s">
        <v>64</v>
      </c>
      <c r="D90" s="19" t="s">
        <v>55</v>
      </c>
      <c r="E90" s="54">
        <v>1</v>
      </c>
      <c r="F90" s="54">
        <v>1</v>
      </c>
      <c r="G90" s="54"/>
      <c r="H90" s="54"/>
      <c r="I90" s="55">
        <v>248</v>
      </c>
      <c r="J90" s="55">
        <v>211</v>
      </c>
      <c r="K90" s="50">
        <f t="shared" si="26"/>
        <v>37</v>
      </c>
      <c r="L90" s="98"/>
      <c r="M90" s="55">
        <v>211</v>
      </c>
      <c r="N90" s="51"/>
      <c r="O90" s="51"/>
      <c r="P90" s="51"/>
      <c r="Q90" s="51"/>
      <c r="R90" s="51"/>
      <c r="S90" s="51"/>
      <c r="T90" s="51"/>
      <c r="U90" s="45"/>
      <c r="V90" s="45"/>
      <c r="W90" s="45"/>
      <c r="X90" s="6"/>
      <c r="Y90" s="6"/>
      <c r="Z90" s="6"/>
    </row>
    <row r="91" spans="1:26" s="7" customFormat="1" ht="22.5">
      <c r="A91" s="88" t="s">
        <v>298</v>
      </c>
      <c r="B91" s="12"/>
      <c r="C91" s="30" t="s">
        <v>72</v>
      </c>
      <c r="D91" s="31" t="s">
        <v>55</v>
      </c>
      <c r="E91" s="58">
        <f>SUM(E92:E114)</f>
        <v>23</v>
      </c>
      <c r="F91" s="58">
        <f t="shared" ref="F91:K91" si="27">SUM(F92:F114)</f>
        <v>0</v>
      </c>
      <c r="G91" s="58">
        <f t="shared" si="27"/>
        <v>0</v>
      </c>
      <c r="H91" s="58">
        <f t="shared" si="27"/>
        <v>0</v>
      </c>
      <c r="I91" s="58">
        <f t="shared" si="27"/>
        <v>10736</v>
      </c>
      <c r="J91" s="58">
        <f t="shared" si="27"/>
        <v>0</v>
      </c>
      <c r="K91" s="58">
        <f t="shared" si="27"/>
        <v>10736</v>
      </c>
      <c r="L91" s="98"/>
      <c r="M91" s="58">
        <f t="shared" ref="M91" si="28">SUM(M92:M114)</f>
        <v>0</v>
      </c>
      <c r="N91" s="51"/>
      <c r="O91" s="51"/>
      <c r="P91" s="51"/>
      <c r="Q91" s="51"/>
      <c r="R91" s="51"/>
      <c r="S91" s="51"/>
      <c r="T91" s="51"/>
      <c r="U91" s="45"/>
      <c r="V91" s="45"/>
      <c r="W91" s="45"/>
      <c r="X91" s="6"/>
      <c r="Y91" s="6"/>
      <c r="Z91" s="6"/>
    </row>
    <row r="92" spans="1:26" s="7" customFormat="1" ht="90" outlineLevel="1">
      <c r="A92" s="88" t="s">
        <v>299</v>
      </c>
      <c r="B92" s="12"/>
      <c r="C92" s="17" t="s">
        <v>56</v>
      </c>
      <c r="D92" s="18" t="s">
        <v>55</v>
      </c>
      <c r="E92" s="60">
        <v>1</v>
      </c>
      <c r="F92" s="54"/>
      <c r="G92" s="54"/>
      <c r="H92" s="54"/>
      <c r="I92" s="55">
        <v>553</v>
      </c>
      <c r="J92" s="55"/>
      <c r="K92" s="50">
        <f t="shared" si="26"/>
        <v>553</v>
      </c>
      <c r="L92" s="98"/>
      <c r="M92" s="55"/>
      <c r="N92" s="51"/>
      <c r="O92" s="51"/>
      <c r="P92" s="51"/>
      <c r="Q92" s="51"/>
      <c r="R92" s="51"/>
      <c r="S92" s="51"/>
      <c r="T92" s="51"/>
      <c r="U92" s="45"/>
      <c r="V92" s="45"/>
      <c r="W92" s="45"/>
      <c r="X92" s="6"/>
      <c r="Y92" s="6"/>
      <c r="Z92" s="6"/>
    </row>
    <row r="93" spans="1:26" s="7" customFormat="1" ht="101.25" outlineLevel="1">
      <c r="A93" s="88" t="s">
        <v>300</v>
      </c>
      <c r="B93" s="12"/>
      <c r="C93" s="17" t="s">
        <v>58</v>
      </c>
      <c r="D93" s="18" t="s">
        <v>55</v>
      </c>
      <c r="E93" s="60">
        <v>1</v>
      </c>
      <c r="F93" s="54"/>
      <c r="G93" s="54"/>
      <c r="H93" s="54"/>
      <c r="I93" s="55">
        <v>216</v>
      </c>
      <c r="J93" s="55"/>
      <c r="K93" s="50">
        <f t="shared" si="26"/>
        <v>216</v>
      </c>
      <c r="L93" s="98"/>
      <c r="M93" s="55"/>
      <c r="N93" s="51"/>
      <c r="O93" s="51"/>
      <c r="P93" s="51"/>
      <c r="Q93" s="51"/>
      <c r="R93" s="51"/>
      <c r="S93" s="51"/>
      <c r="T93" s="51"/>
      <c r="U93" s="45"/>
      <c r="V93" s="45"/>
      <c r="W93" s="45"/>
      <c r="X93" s="6"/>
      <c r="Y93" s="6"/>
      <c r="Z93" s="6"/>
    </row>
    <row r="94" spans="1:26" s="7" customFormat="1" ht="78.75" outlineLevel="1">
      <c r="A94" s="88" t="s">
        <v>301</v>
      </c>
      <c r="B94" s="12"/>
      <c r="C94" s="17" t="s">
        <v>59</v>
      </c>
      <c r="D94" s="18" t="s">
        <v>55</v>
      </c>
      <c r="E94" s="60">
        <v>1</v>
      </c>
      <c r="F94" s="54"/>
      <c r="G94" s="54"/>
      <c r="H94" s="54"/>
      <c r="I94" s="55">
        <v>925</v>
      </c>
      <c r="J94" s="55"/>
      <c r="K94" s="50">
        <f t="shared" si="26"/>
        <v>925</v>
      </c>
      <c r="L94" s="98"/>
      <c r="M94" s="55"/>
      <c r="N94" s="51"/>
      <c r="O94" s="51"/>
      <c r="P94" s="51"/>
      <c r="Q94" s="51"/>
      <c r="R94" s="51"/>
      <c r="S94" s="51"/>
      <c r="T94" s="51"/>
      <c r="U94" s="45"/>
      <c r="V94" s="45"/>
      <c r="W94" s="45"/>
      <c r="X94" s="6"/>
      <c r="Y94" s="6"/>
      <c r="Z94" s="6"/>
    </row>
    <row r="95" spans="1:26" s="7" customFormat="1" ht="78.75" outlineLevel="1">
      <c r="A95" s="88" t="s">
        <v>302</v>
      </c>
      <c r="B95" s="12"/>
      <c r="C95" s="20" t="s">
        <v>60</v>
      </c>
      <c r="D95" s="19" t="s">
        <v>55</v>
      </c>
      <c r="E95" s="60">
        <v>1</v>
      </c>
      <c r="F95" s="54"/>
      <c r="G95" s="54"/>
      <c r="H95" s="54"/>
      <c r="I95" s="55">
        <v>414</v>
      </c>
      <c r="J95" s="55"/>
      <c r="K95" s="50">
        <f t="shared" si="26"/>
        <v>414</v>
      </c>
      <c r="L95" s="98"/>
      <c r="M95" s="55"/>
      <c r="N95" s="51"/>
      <c r="O95" s="51"/>
      <c r="P95" s="51"/>
      <c r="Q95" s="51"/>
      <c r="R95" s="51"/>
      <c r="S95" s="51"/>
      <c r="T95" s="51"/>
      <c r="U95" s="45"/>
      <c r="V95" s="45"/>
      <c r="W95" s="45"/>
      <c r="X95" s="6"/>
      <c r="Y95" s="6"/>
      <c r="Z95" s="6"/>
    </row>
    <row r="96" spans="1:26" s="7" customFormat="1" ht="45" outlineLevel="1">
      <c r="A96" s="88" t="s">
        <v>303</v>
      </c>
      <c r="B96" s="12"/>
      <c r="C96" s="20" t="s">
        <v>61</v>
      </c>
      <c r="D96" s="19" t="s">
        <v>55</v>
      </c>
      <c r="E96" s="60">
        <v>1</v>
      </c>
      <c r="F96" s="54"/>
      <c r="G96" s="54"/>
      <c r="H96" s="54"/>
      <c r="I96" s="55">
        <v>207</v>
      </c>
      <c r="J96" s="55"/>
      <c r="K96" s="50">
        <f t="shared" si="26"/>
        <v>207</v>
      </c>
      <c r="L96" s="98"/>
      <c r="M96" s="55"/>
      <c r="N96" s="51"/>
      <c r="O96" s="51"/>
      <c r="P96" s="51"/>
      <c r="Q96" s="51"/>
      <c r="R96" s="51"/>
      <c r="S96" s="51"/>
      <c r="T96" s="51"/>
      <c r="U96" s="45"/>
      <c r="V96" s="45"/>
      <c r="W96" s="45"/>
      <c r="X96" s="6"/>
      <c r="Y96" s="6"/>
      <c r="Z96" s="6"/>
    </row>
    <row r="97" spans="1:26" s="7" customFormat="1" ht="56.25" outlineLevel="1">
      <c r="A97" s="88" t="s">
        <v>304</v>
      </c>
      <c r="B97" s="12"/>
      <c r="C97" s="20" t="s">
        <v>62</v>
      </c>
      <c r="D97" s="19" t="s">
        <v>55</v>
      </c>
      <c r="E97" s="60">
        <v>1</v>
      </c>
      <c r="F97" s="54"/>
      <c r="G97" s="54"/>
      <c r="H97" s="54"/>
      <c r="I97" s="55">
        <v>207</v>
      </c>
      <c r="J97" s="55"/>
      <c r="K97" s="50">
        <f t="shared" si="26"/>
        <v>207</v>
      </c>
      <c r="L97" s="98"/>
      <c r="M97" s="55"/>
      <c r="N97" s="51"/>
      <c r="O97" s="51"/>
      <c r="P97" s="51"/>
      <c r="Q97" s="51"/>
      <c r="R97" s="51"/>
      <c r="S97" s="51"/>
      <c r="T97" s="51"/>
      <c r="U97" s="45"/>
      <c r="V97" s="45"/>
      <c r="W97" s="45"/>
      <c r="X97" s="6"/>
      <c r="Y97" s="6"/>
      <c r="Z97" s="6"/>
    </row>
    <row r="98" spans="1:26" s="7" customFormat="1" ht="101.25" outlineLevel="1">
      <c r="A98" s="88" t="s">
        <v>305</v>
      </c>
      <c r="B98" s="12"/>
      <c r="C98" s="17" t="s">
        <v>73</v>
      </c>
      <c r="D98" s="18" t="s">
        <v>55</v>
      </c>
      <c r="E98" s="60">
        <v>1</v>
      </c>
      <c r="F98" s="54"/>
      <c r="G98" s="54"/>
      <c r="H98" s="54"/>
      <c r="I98" s="55">
        <v>183</v>
      </c>
      <c r="J98" s="55"/>
      <c r="K98" s="50">
        <f t="shared" si="26"/>
        <v>183</v>
      </c>
      <c r="L98" s="98"/>
      <c r="M98" s="55"/>
      <c r="N98" s="51"/>
      <c r="O98" s="51"/>
      <c r="P98" s="51"/>
      <c r="Q98" s="51"/>
      <c r="R98" s="51"/>
      <c r="S98" s="51"/>
      <c r="T98" s="51"/>
      <c r="U98" s="45"/>
      <c r="V98" s="45"/>
      <c r="W98" s="45"/>
      <c r="X98" s="6"/>
      <c r="Y98" s="6"/>
      <c r="Z98" s="6"/>
    </row>
    <row r="99" spans="1:26" s="7" customFormat="1" ht="78.75" outlineLevel="1">
      <c r="A99" s="88" t="s">
        <v>306</v>
      </c>
      <c r="B99" s="12"/>
      <c r="C99" s="20" t="s">
        <v>64</v>
      </c>
      <c r="D99" s="19" t="s">
        <v>55</v>
      </c>
      <c r="E99" s="60">
        <v>1</v>
      </c>
      <c r="F99" s="54"/>
      <c r="G99" s="54"/>
      <c r="H99" s="54"/>
      <c r="I99" s="55">
        <v>213</v>
      </c>
      <c r="J99" s="55"/>
      <c r="K99" s="50">
        <f t="shared" si="26"/>
        <v>213</v>
      </c>
      <c r="L99" s="98"/>
      <c r="M99" s="55"/>
      <c r="N99" s="51"/>
      <c r="O99" s="51"/>
      <c r="P99" s="51"/>
      <c r="Q99" s="51"/>
      <c r="R99" s="51"/>
      <c r="S99" s="51"/>
      <c r="T99" s="51"/>
      <c r="U99" s="45"/>
      <c r="V99" s="45"/>
      <c r="W99" s="45"/>
      <c r="X99" s="6"/>
      <c r="Y99" s="6"/>
      <c r="Z99" s="6"/>
    </row>
    <row r="100" spans="1:26" s="7" customFormat="1" ht="78.75" outlineLevel="1">
      <c r="A100" s="88" t="s">
        <v>307</v>
      </c>
      <c r="B100" s="12"/>
      <c r="C100" s="17" t="s">
        <v>74</v>
      </c>
      <c r="D100" s="18" t="s">
        <v>55</v>
      </c>
      <c r="E100" s="62">
        <v>1</v>
      </c>
      <c r="F100" s="54"/>
      <c r="G100" s="54"/>
      <c r="H100" s="54"/>
      <c r="I100" s="55">
        <v>1096</v>
      </c>
      <c r="J100" s="55"/>
      <c r="K100" s="50">
        <f t="shared" si="26"/>
        <v>1096</v>
      </c>
      <c r="L100" s="98"/>
      <c r="M100" s="55"/>
      <c r="N100" s="51"/>
      <c r="O100" s="51"/>
      <c r="P100" s="51"/>
      <c r="Q100" s="51"/>
      <c r="R100" s="51"/>
      <c r="S100" s="51"/>
      <c r="T100" s="51"/>
      <c r="U100" s="45"/>
      <c r="V100" s="45"/>
      <c r="W100" s="45"/>
      <c r="X100" s="6"/>
      <c r="Y100" s="6"/>
      <c r="Z100" s="6"/>
    </row>
    <row r="101" spans="1:26" s="7" customFormat="1" ht="78.75" outlineLevel="1">
      <c r="A101" s="88" t="s">
        <v>308</v>
      </c>
      <c r="B101" s="12"/>
      <c r="C101" s="17" t="s">
        <v>75</v>
      </c>
      <c r="D101" s="18" t="s">
        <v>55</v>
      </c>
      <c r="E101" s="62">
        <v>1</v>
      </c>
      <c r="F101" s="54"/>
      <c r="G101" s="54"/>
      <c r="H101" s="54"/>
      <c r="I101" s="55">
        <v>891</v>
      </c>
      <c r="J101" s="55"/>
      <c r="K101" s="50">
        <f t="shared" si="26"/>
        <v>891</v>
      </c>
      <c r="L101" s="98"/>
      <c r="M101" s="55"/>
      <c r="N101" s="51"/>
      <c r="O101" s="51"/>
      <c r="P101" s="51"/>
      <c r="Q101" s="51"/>
      <c r="R101" s="51"/>
      <c r="S101" s="51"/>
      <c r="T101" s="51"/>
      <c r="U101" s="45"/>
      <c r="V101" s="45"/>
      <c r="W101" s="45"/>
      <c r="X101" s="6"/>
      <c r="Y101" s="6"/>
      <c r="Z101" s="6"/>
    </row>
    <row r="102" spans="1:26" s="7" customFormat="1" ht="101.25" outlineLevel="1">
      <c r="A102" s="88" t="s">
        <v>309</v>
      </c>
      <c r="B102" s="12"/>
      <c r="C102" s="17" t="s">
        <v>76</v>
      </c>
      <c r="D102" s="18" t="s">
        <v>55</v>
      </c>
      <c r="E102" s="62">
        <v>1</v>
      </c>
      <c r="F102" s="54"/>
      <c r="G102" s="54"/>
      <c r="H102" s="54"/>
      <c r="I102" s="55">
        <v>357</v>
      </c>
      <c r="J102" s="55"/>
      <c r="K102" s="50">
        <f t="shared" si="26"/>
        <v>357</v>
      </c>
      <c r="L102" s="98"/>
      <c r="M102" s="55"/>
      <c r="N102" s="51"/>
      <c r="O102" s="51"/>
      <c r="P102" s="51"/>
      <c r="Q102" s="51"/>
      <c r="R102" s="51"/>
      <c r="S102" s="51"/>
      <c r="T102" s="51"/>
      <c r="U102" s="45"/>
      <c r="V102" s="45"/>
      <c r="W102" s="45"/>
      <c r="X102" s="6"/>
      <c r="Y102" s="6"/>
      <c r="Z102" s="6"/>
    </row>
    <row r="103" spans="1:26" s="7" customFormat="1" ht="45" outlineLevel="1">
      <c r="A103" s="88" t="s">
        <v>310</v>
      </c>
      <c r="B103" s="12"/>
      <c r="C103" s="20" t="s">
        <v>77</v>
      </c>
      <c r="D103" s="19" t="s">
        <v>55</v>
      </c>
      <c r="E103" s="62">
        <v>1</v>
      </c>
      <c r="F103" s="54"/>
      <c r="G103" s="54"/>
      <c r="H103" s="54"/>
      <c r="I103" s="55">
        <v>361</v>
      </c>
      <c r="J103" s="55"/>
      <c r="K103" s="50">
        <f t="shared" si="26"/>
        <v>361</v>
      </c>
      <c r="L103" s="98"/>
      <c r="M103" s="55"/>
      <c r="N103" s="51"/>
      <c r="O103" s="51"/>
      <c r="P103" s="51"/>
      <c r="Q103" s="51"/>
      <c r="R103" s="51"/>
      <c r="S103" s="51"/>
      <c r="T103" s="51"/>
      <c r="U103" s="45"/>
      <c r="V103" s="45"/>
      <c r="W103" s="45"/>
      <c r="X103" s="6"/>
      <c r="Y103" s="6"/>
      <c r="Z103" s="6"/>
    </row>
    <row r="104" spans="1:26" s="7" customFormat="1" ht="67.5" outlineLevel="1">
      <c r="A104" s="88" t="s">
        <v>311</v>
      </c>
      <c r="B104" s="12"/>
      <c r="C104" s="17" t="s">
        <v>78</v>
      </c>
      <c r="D104" s="18" t="s">
        <v>55</v>
      </c>
      <c r="E104" s="62">
        <v>1</v>
      </c>
      <c r="F104" s="54"/>
      <c r="G104" s="54"/>
      <c r="H104" s="54"/>
      <c r="I104" s="55">
        <v>550</v>
      </c>
      <c r="J104" s="55"/>
      <c r="K104" s="50">
        <f t="shared" si="26"/>
        <v>550</v>
      </c>
      <c r="L104" s="98"/>
      <c r="M104" s="55"/>
      <c r="N104" s="51"/>
      <c r="O104" s="51"/>
      <c r="P104" s="51"/>
      <c r="Q104" s="51"/>
      <c r="R104" s="51"/>
      <c r="S104" s="51"/>
      <c r="T104" s="51"/>
      <c r="U104" s="45"/>
      <c r="V104" s="45"/>
      <c r="W104" s="45"/>
      <c r="X104" s="6"/>
      <c r="Y104" s="6"/>
      <c r="Z104" s="6"/>
    </row>
    <row r="105" spans="1:26" s="7" customFormat="1" ht="56.25" outlineLevel="1">
      <c r="A105" s="88" t="s">
        <v>312</v>
      </c>
      <c r="B105" s="12"/>
      <c r="C105" s="20" t="s">
        <v>79</v>
      </c>
      <c r="D105" s="19" t="s">
        <v>55</v>
      </c>
      <c r="E105" s="62">
        <v>1</v>
      </c>
      <c r="F105" s="54"/>
      <c r="G105" s="54"/>
      <c r="H105" s="54"/>
      <c r="I105" s="55">
        <v>363</v>
      </c>
      <c r="J105" s="55"/>
      <c r="K105" s="50">
        <f t="shared" si="26"/>
        <v>363</v>
      </c>
      <c r="L105" s="98"/>
      <c r="M105" s="55"/>
      <c r="N105" s="51"/>
      <c r="O105" s="51"/>
      <c r="P105" s="51"/>
      <c r="Q105" s="51"/>
      <c r="R105" s="51"/>
      <c r="S105" s="51"/>
      <c r="T105" s="51"/>
      <c r="U105" s="45"/>
      <c r="V105" s="45"/>
      <c r="W105" s="45"/>
      <c r="X105" s="6"/>
      <c r="Y105" s="6"/>
      <c r="Z105" s="6"/>
    </row>
    <row r="106" spans="1:26" s="7" customFormat="1" ht="45" outlineLevel="1">
      <c r="A106" s="88" t="s">
        <v>313</v>
      </c>
      <c r="B106" s="12"/>
      <c r="C106" s="20" t="s">
        <v>80</v>
      </c>
      <c r="D106" s="19" t="s">
        <v>55</v>
      </c>
      <c r="E106" s="62">
        <v>1</v>
      </c>
      <c r="F106" s="54"/>
      <c r="G106" s="54"/>
      <c r="H106" s="54"/>
      <c r="I106" s="55">
        <v>361</v>
      </c>
      <c r="J106" s="55"/>
      <c r="K106" s="50">
        <f t="shared" si="26"/>
        <v>361</v>
      </c>
      <c r="L106" s="98"/>
      <c r="M106" s="55"/>
      <c r="N106" s="51"/>
      <c r="O106" s="51"/>
      <c r="P106" s="51"/>
      <c r="Q106" s="51"/>
      <c r="R106" s="51"/>
      <c r="S106" s="51"/>
      <c r="T106" s="51"/>
      <c r="U106" s="45"/>
      <c r="V106" s="45"/>
      <c r="W106" s="45"/>
      <c r="X106" s="6"/>
      <c r="Y106" s="6"/>
      <c r="Z106" s="6"/>
    </row>
    <row r="107" spans="1:26" s="7" customFormat="1" ht="112.5" outlineLevel="1">
      <c r="A107" s="88" t="s">
        <v>314</v>
      </c>
      <c r="B107" s="12"/>
      <c r="C107" s="17" t="s">
        <v>81</v>
      </c>
      <c r="D107" s="18" t="s">
        <v>55</v>
      </c>
      <c r="E107" s="62">
        <v>1</v>
      </c>
      <c r="F107" s="54"/>
      <c r="G107" s="54"/>
      <c r="H107" s="54"/>
      <c r="I107" s="55">
        <v>996</v>
      </c>
      <c r="J107" s="55"/>
      <c r="K107" s="50">
        <f t="shared" si="26"/>
        <v>996</v>
      </c>
      <c r="L107" s="98"/>
      <c r="M107" s="55"/>
      <c r="N107" s="51"/>
      <c r="O107" s="51"/>
      <c r="P107" s="51"/>
      <c r="Q107" s="51"/>
      <c r="R107" s="51"/>
      <c r="S107" s="51"/>
      <c r="T107" s="51"/>
      <c r="U107" s="45"/>
      <c r="V107" s="45"/>
      <c r="W107" s="45"/>
      <c r="X107" s="6"/>
      <c r="Y107" s="6"/>
      <c r="Z107" s="6"/>
    </row>
    <row r="108" spans="1:26" s="7" customFormat="1" ht="45" outlineLevel="1">
      <c r="A108" s="88" t="s">
        <v>315</v>
      </c>
      <c r="B108" s="12"/>
      <c r="C108" s="17" t="s">
        <v>82</v>
      </c>
      <c r="D108" s="18" t="s">
        <v>55</v>
      </c>
      <c r="E108" s="62">
        <v>1</v>
      </c>
      <c r="F108" s="54"/>
      <c r="G108" s="54"/>
      <c r="H108" s="54"/>
      <c r="I108" s="55">
        <v>361</v>
      </c>
      <c r="J108" s="55"/>
      <c r="K108" s="50">
        <f t="shared" si="26"/>
        <v>361</v>
      </c>
      <c r="L108" s="98"/>
      <c r="M108" s="55"/>
      <c r="N108" s="51"/>
      <c r="O108" s="51"/>
      <c r="P108" s="51"/>
      <c r="Q108" s="51"/>
      <c r="R108" s="51"/>
      <c r="S108" s="51"/>
      <c r="T108" s="51"/>
      <c r="U108" s="45"/>
      <c r="V108" s="45"/>
      <c r="W108" s="45"/>
      <c r="X108" s="6"/>
      <c r="Y108" s="6"/>
      <c r="Z108" s="6"/>
    </row>
    <row r="109" spans="1:26" s="7" customFormat="1" ht="45" outlineLevel="1">
      <c r="A109" s="88" t="s">
        <v>316</v>
      </c>
      <c r="B109" s="12"/>
      <c r="C109" s="20" t="s">
        <v>83</v>
      </c>
      <c r="D109" s="19" t="s">
        <v>55</v>
      </c>
      <c r="E109" s="62">
        <v>1</v>
      </c>
      <c r="F109" s="54"/>
      <c r="G109" s="54"/>
      <c r="H109" s="54"/>
      <c r="I109" s="55">
        <v>515</v>
      </c>
      <c r="J109" s="55"/>
      <c r="K109" s="50">
        <f t="shared" si="26"/>
        <v>515</v>
      </c>
      <c r="L109" s="98"/>
      <c r="M109" s="55"/>
      <c r="N109" s="51"/>
      <c r="O109" s="51"/>
      <c r="P109" s="51"/>
      <c r="Q109" s="51"/>
      <c r="R109" s="51"/>
      <c r="S109" s="51"/>
      <c r="T109" s="51"/>
      <c r="U109" s="45"/>
      <c r="V109" s="45"/>
      <c r="W109" s="45"/>
      <c r="X109" s="6"/>
      <c r="Y109" s="6"/>
      <c r="Z109" s="6"/>
    </row>
    <row r="110" spans="1:26" s="7" customFormat="1" ht="67.5" outlineLevel="1">
      <c r="A110" s="88" t="s">
        <v>317</v>
      </c>
      <c r="B110" s="12"/>
      <c r="C110" s="17" t="s">
        <v>84</v>
      </c>
      <c r="D110" s="18" t="s">
        <v>55</v>
      </c>
      <c r="E110" s="62">
        <v>1</v>
      </c>
      <c r="F110" s="54"/>
      <c r="G110" s="54"/>
      <c r="H110" s="54"/>
      <c r="I110" s="55">
        <v>428</v>
      </c>
      <c r="J110" s="55"/>
      <c r="K110" s="50">
        <f t="shared" si="26"/>
        <v>428</v>
      </c>
      <c r="L110" s="98"/>
      <c r="M110" s="55"/>
      <c r="N110" s="51"/>
      <c r="O110" s="51"/>
      <c r="P110" s="51"/>
      <c r="Q110" s="51"/>
      <c r="R110" s="51"/>
      <c r="S110" s="51"/>
      <c r="T110" s="51"/>
      <c r="U110" s="45"/>
      <c r="V110" s="45"/>
      <c r="W110" s="45"/>
      <c r="X110" s="6"/>
      <c r="Y110" s="6"/>
      <c r="Z110" s="6"/>
    </row>
    <row r="111" spans="1:26" s="7" customFormat="1" ht="45" outlineLevel="1">
      <c r="A111" s="88" t="s">
        <v>318</v>
      </c>
      <c r="B111" s="11"/>
      <c r="C111" s="20" t="s">
        <v>85</v>
      </c>
      <c r="D111" s="19" t="s">
        <v>55</v>
      </c>
      <c r="E111" s="62">
        <v>1</v>
      </c>
      <c r="F111" s="54"/>
      <c r="G111" s="54"/>
      <c r="H111" s="54"/>
      <c r="I111" s="55">
        <v>363</v>
      </c>
      <c r="J111" s="55"/>
      <c r="K111" s="50">
        <f t="shared" si="26"/>
        <v>363</v>
      </c>
      <c r="L111" s="98"/>
      <c r="M111" s="55"/>
      <c r="N111" s="51"/>
      <c r="O111" s="51"/>
      <c r="P111" s="51"/>
      <c r="Q111" s="51"/>
      <c r="R111" s="51"/>
      <c r="S111" s="51"/>
      <c r="T111" s="51"/>
      <c r="U111" s="45"/>
      <c r="V111" s="45"/>
      <c r="W111" s="45"/>
      <c r="X111" s="6"/>
      <c r="Y111" s="6"/>
      <c r="Z111" s="6"/>
    </row>
    <row r="112" spans="1:26" s="7" customFormat="1" ht="56.25" outlineLevel="1">
      <c r="A112" s="88" t="s">
        <v>319</v>
      </c>
      <c r="B112" s="11"/>
      <c r="C112" s="17" t="s">
        <v>86</v>
      </c>
      <c r="D112" s="18" t="s">
        <v>55</v>
      </c>
      <c r="E112" s="62">
        <v>1</v>
      </c>
      <c r="F112" s="54"/>
      <c r="G112" s="54"/>
      <c r="H112" s="54"/>
      <c r="I112" s="55">
        <v>430</v>
      </c>
      <c r="J112" s="55"/>
      <c r="K112" s="50">
        <f t="shared" si="26"/>
        <v>430</v>
      </c>
      <c r="L112" s="98"/>
      <c r="M112" s="55"/>
      <c r="N112" s="51"/>
      <c r="O112" s="51"/>
      <c r="P112" s="51"/>
      <c r="Q112" s="51"/>
      <c r="R112" s="51"/>
      <c r="S112" s="51"/>
      <c r="T112" s="51"/>
      <c r="U112" s="45"/>
      <c r="V112" s="45"/>
      <c r="W112" s="45"/>
      <c r="X112" s="6"/>
      <c r="Y112" s="6"/>
      <c r="Z112" s="6"/>
    </row>
    <row r="113" spans="1:26" s="7" customFormat="1" ht="45" outlineLevel="1">
      <c r="A113" s="88" t="s">
        <v>320</v>
      </c>
      <c r="B113" s="11"/>
      <c r="C113" s="17" t="s">
        <v>87</v>
      </c>
      <c r="D113" s="18" t="s">
        <v>55</v>
      </c>
      <c r="E113" s="62">
        <v>1</v>
      </c>
      <c r="F113" s="54"/>
      <c r="G113" s="54"/>
      <c r="H113" s="54"/>
      <c r="I113" s="55">
        <v>382</v>
      </c>
      <c r="J113" s="55"/>
      <c r="K113" s="50">
        <f t="shared" si="26"/>
        <v>382</v>
      </c>
      <c r="L113" s="98"/>
      <c r="M113" s="55"/>
      <c r="N113" s="51"/>
      <c r="O113" s="51"/>
      <c r="P113" s="51"/>
      <c r="Q113" s="51"/>
      <c r="R113" s="51"/>
      <c r="S113" s="51"/>
      <c r="T113" s="51"/>
      <c r="U113" s="45"/>
      <c r="V113" s="45"/>
      <c r="W113" s="45"/>
      <c r="X113" s="6"/>
      <c r="Y113" s="6"/>
      <c r="Z113" s="6"/>
    </row>
    <row r="114" spans="1:26" s="7" customFormat="1" ht="45" outlineLevel="1">
      <c r="A114" s="88" t="s">
        <v>321</v>
      </c>
      <c r="B114" s="11"/>
      <c r="C114" s="17" t="s">
        <v>88</v>
      </c>
      <c r="D114" s="18" t="s">
        <v>55</v>
      </c>
      <c r="E114" s="62">
        <v>1</v>
      </c>
      <c r="F114" s="54"/>
      <c r="G114" s="54"/>
      <c r="H114" s="54"/>
      <c r="I114" s="55">
        <v>364</v>
      </c>
      <c r="J114" s="55"/>
      <c r="K114" s="50">
        <f t="shared" si="26"/>
        <v>364</v>
      </c>
      <c r="L114" s="98"/>
      <c r="M114" s="55"/>
      <c r="N114" s="51"/>
      <c r="O114" s="51"/>
      <c r="P114" s="51"/>
      <c r="Q114" s="51"/>
      <c r="R114" s="51"/>
      <c r="S114" s="51"/>
      <c r="T114" s="51"/>
      <c r="U114" s="45"/>
      <c r="V114" s="45"/>
      <c r="W114" s="45"/>
      <c r="X114" s="6"/>
      <c r="Y114" s="6"/>
      <c r="Z114" s="6"/>
    </row>
    <row r="115" spans="1:26" s="7" customFormat="1" ht="21">
      <c r="A115" s="91" t="s">
        <v>322</v>
      </c>
      <c r="B115" s="12"/>
      <c r="C115" s="26" t="s">
        <v>89</v>
      </c>
      <c r="D115" s="27"/>
      <c r="E115" s="67">
        <f>E116+E126</f>
        <v>17</v>
      </c>
      <c r="F115" s="67">
        <f>F116+F126</f>
        <v>6</v>
      </c>
      <c r="G115" s="54"/>
      <c r="H115" s="54"/>
      <c r="I115" s="46">
        <f>I116+I126</f>
        <v>28468</v>
      </c>
      <c r="J115" s="46">
        <f>J116+J126</f>
        <v>8580</v>
      </c>
      <c r="K115" s="46">
        <f>K116+K126</f>
        <v>19888</v>
      </c>
      <c r="L115" s="98"/>
      <c r="M115" s="46">
        <f>M116+M126</f>
        <v>8580</v>
      </c>
      <c r="N115" s="51"/>
      <c r="O115" s="51"/>
      <c r="P115" s="51"/>
      <c r="Q115" s="51"/>
      <c r="R115" s="51"/>
      <c r="S115" s="51"/>
      <c r="T115" s="51"/>
      <c r="U115" s="45"/>
      <c r="V115" s="45"/>
      <c r="W115" s="45"/>
      <c r="X115" s="6"/>
      <c r="Y115" s="6"/>
      <c r="Z115" s="6"/>
    </row>
    <row r="116" spans="1:26" s="7" customFormat="1" ht="90" outlineLevel="1">
      <c r="A116" s="88" t="s">
        <v>323</v>
      </c>
      <c r="B116" s="12"/>
      <c r="C116" s="30" t="s">
        <v>90</v>
      </c>
      <c r="D116" s="31" t="s">
        <v>91</v>
      </c>
      <c r="E116" s="64">
        <f>SUM(E117:E125)</f>
        <v>9</v>
      </c>
      <c r="F116" s="64">
        <f t="shared" ref="F116:I116" si="29">SUM(F117:F125)</f>
        <v>2</v>
      </c>
      <c r="G116" s="64">
        <f t="shared" si="29"/>
        <v>0</v>
      </c>
      <c r="H116" s="64">
        <f t="shared" si="29"/>
        <v>0</v>
      </c>
      <c r="I116" s="64">
        <f t="shared" si="29"/>
        <v>25689</v>
      </c>
      <c r="J116" s="64">
        <f t="shared" ref="J116:K116" si="30">SUM(J117:J125)</f>
        <v>8180</v>
      </c>
      <c r="K116" s="64">
        <f t="shared" si="30"/>
        <v>17509</v>
      </c>
      <c r="L116" s="98"/>
      <c r="M116" s="64">
        <f t="shared" ref="M116" si="31">SUM(M117:M125)</f>
        <v>8180</v>
      </c>
      <c r="N116" s="51"/>
      <c r="O116" s="51"/>
      <c r="P116" s="51"/>
      <c r="Q116" s="51"/>
      <c r="R116" s="51"/>
      <c r="S116" s="51"/>
      <c r="T116" s="51"/>
      <c r="U116" s="45"/>
      <c r="V116" s="45"/>
      <c r="W116" s="45"/>
      <c r="X116" s="6"/>
      <c r="Y116" s="6"/>
      <c r="Z116" s="6"/>
    </row>
    <row r="117" spans="1:26" s="7" customFormat="1" ht="33.75" outlineLevel="2">
      <c r="A117" s="88" t="s">
        <v>324</v>
      </c>
      <c r="B117" s="12"/>
      <c r="C117" s="17" t="s">
        <v>92</v>
      </c>
      <c r="D117" s="18" t="s">
        <v>91</v>
      </c>
      <c r="E117" s="60">
        <v>1</v>
      </c>
      <c r="F117" s="54">
        <v>1</v>
      </c>
      <c r="G117" s="54"/>
      <c r="H117" s="54"/>
      <c r="I117" s="55">
        <v>4899</v>
      </c>
      <c r="J117" s="55">
        <v>4890</v>
      </c>
      <c r="K117" s="50">
        <f t="shared" ref="K117:K125" si="32">I117-J117</f>
        <v>9</v>
      </c>
      <c r="L117" s="98"/>
      <c r="M117" s="55">
        <v>4890</v>
      </c>
      <c r="N117" s="51"/>
      <c r="O117" s="51"/>
      <c r="P117" s="51"/>
      <c r="Q117" s="51"/>
      <c r="R117" s="51"/>
      <c r="S117" s="51"/>
      <c r="T117" s="51"/>
      <c r="U117" s="45"/>
      <c r="V117" s="45"/>
      <c r="W117" s="45"/>
      <c r="X117" s="6"/>
      <c r="Y117" s="6"/>
      <c r="Z117" s="6"/>
    </row>
    <row r="118" spans="1:26" s="7" customFormat="1" ht="33.75" outlineLevel="2">
      <c r="A118" s="88" t="s">
        <v>325</v>
      </c>
      <c r="B118" s="12"/>
      <c r="C118" s="17" t="s">
        <v>93</v>
      </c>
      <c r="D118" s="18" t="s">
        <v>91</v>
      </c>
      <c r="E118" s="60">
        <v>1</v>
      </c>
      <c r="F118" s="54">
        <v>1</v>
      </c>
      <c r="G118" s="54"/>
      <c r="H118" s="54"/>
      <c r="I118" s="55">
        <v>3393</v>
      </c>
      <c r="J118" s="55">
        <v>3290</v>
      </c>
      <c r="K118" s="50">
        <f t="shared" si="32"/>
        <v>103</v>
      </c>
      <c r="L118" s="98"/>
      <c r="M118" s="55">
        <v>3290</v>
      </c>
      <c r="N118" s="51"/>
      <c r="O118" s="51"/>
      <c r="P118" s="51"/>
      <c r="Q118" s="51"/>
      <c r="R118" s="51"/>
      <c r="S118" s="51"/>
      <c r="T118" s="51"/>
      <c r="U118" s="45"/>
      <c r="V118" s="45"/>
      <c r="W118" s="45"/>
      <c r="X118" s="6"/>
      <c r="Y118" s="6"/>
      <c r="Z118" s="6"/>
    </row>
    <row r="119" spans="1:26" s="7" customFormat="1" ht="33.75" customHeight="1" outlineLevel="2">
      <c r="A119" s="88" t="s">
        <v>326</v>
      </c>
      <c r="B119" s="12"/>
      <c r="C119" s="17" t="s">
        <v>94</v>
      </c>
      <c r="D119" s="18" t="s">
        <v>91</v>
      </c>
      <c r="E119" s="60">
        <v>1</v>
      </c>
      <c r="F119" s="54"/>
      <c r="G119" s="54"/>
      <c r="H119" s="54"/>
      <c r="I119" s="55">
        <v>2197</v>
      </c>
      <c r="J119" s="55"/>
      <c r="K119" s="50">
        <f t="shared" si="32"/>
        <v>2197</v>
      </c>
      <c r="L119" s="98"/>
      <c r="M119" s="55"/>
      <c r="N119" s="51"/>
      <c r="O119" s="51"/>
      <c r="P119" s="51"/>
      <c r="Q119" s="51"/>
      <c r="R119" s="51"/>
      <c r="S119" s="51"/>
      <c r="T119" s="51"/>
      <c r="U119" s="45"/>
      <c r="V119" s="45"/>
      <c r="W119" s="45"/>
      <c r="X119" s="6"/>
      <c r="Y119" s="6"/>
      <c r="Z119" s="6"/>
    </row>
    <row r="120" spans="1:26" s="7" customFormat="1" ht="33.75" outlineLevel="2">
      <c r="A120" s="88" t="s">
        <v>327</v>
      </c>
      <c r="B120" s="12"/>
      <c r="C120" s="17" t="s">
        <v>95</v>
      </c>
      <c r="D120" s="18" t="s">
        <v>91</v>
      </c>
      <c r="E120" s="60">
        <v>1</v>
      </c>
      <c r="F120" s="54"/>
      <c r="G120" s="54"/>
      <c r="H120" s="54"/>
      <c r="I120" s="55">
        <v>2027</v>
      </c>
      <c r="J120" s="55"/>
      <c r="K120" s="50">
        <f t="shared" si="32"/>
        <v>2027</v>
      </c>
      <c r="L120" s="98"/>
      <c r="M120" s="55"/>
      <c r="N120" s="51"/>
      <c r="O120" s="51"/>
      <c r="P120" s="51"/>
      <c r="Q120" s="51"/>
      <c r="R120" s="51"/>
      <c r="S120" s="51"/>
      <c r="T120" s="51"/>
      <c r="U120" s="45"/>
      <c r="V120" s="45"/>
      <c r="W120" s="45"/>
      <c r="X120" s="6"/>
      <c r="Y120" s="6"/>
      <c r="Z120" s="6"/>
    </row>
    <row r="121" spans="1:26" s="7" customFormat="1" ht="33.75" outlineLevel="2">
      <c r="A121" s="88" t="s">
        <v>328</v>
      </c>
      <c r="B121" s="12"/>
      <c r="C121" s="17" t="s">
        <v>96</v>
      </c>
      <c r="D121" s="18" t="s">
        <v>91</v>
      </c>
      <c r="E121" s="60">
        <v>1</v>
      </c>
      <c r="F121" s="54"/>
      <c r="G121" s="54"/>
      <c r="H121" s="54"/>
      <c r="I121" s="68">
        <v>1617</v>
      </c>
      <c r="J121" s="68"/>
      <c r="K121" s="50">
        <f t="shared" si="32"/>
        <v>1617</v>
      </c>
      <c r="L121" s="98"/>
      <c r="M121" s="68"/>
      <c r="N121" s="51"/>
      <c r="O121" s="51"/>
      <c r="P121" s="51"/>
      <c r="Q121" s="51"/>
      <c r="R121" s="51"/>
      <c r="S121" s="51"/>
      <c r="T121" s="51"/>
      <c r="U121" s="45"/>
      <c r="V121" s="45"/>
      <c r="W121" s="45"/>
      <c r="X121" s="6"/>
      <c r="Y121" s="6"/>
      <c r="Z121" s="6"/>
    </row>
    <row r="122" spans="1:26" s="7" customFormat="1" ht="45" outlineLevel="2">
      <c r="A122" s="88" t="s">
        <v>329</v>
      </c>
      <c r="B122" s="12"/>
      <c r="C122" s="17" t="s">
        <v>97</v>
      </c>
      <c r="D122" s="18" t="s">
        <v>91</v>
      </c>
      <c r="E122" s="60">
        <v>1</v>
      </c>
      <c r="F122" s="54"/>
      <c r="G122" s="54"/>
      <c r="H122" s="54"/>
      <c r="I122" s="55">
        <v>1505</v>
      </c>
      <c r="J122" s="55"/>
      <c r="K122" s="50">
        <f t="shared" si="32"/>
        <v>1505</v>
      </c>
      <c r="L122" s="98"/>
      <c r="M122" s="55"/>
      <c r="N122" s="51"/>
      <c r="O122" s="51"/>
      <c r="P122" s="51"/>
      <c r="Q122" s="51"/>
      <c r="R122" s="51"/>
      <c r="S122" s="51"/>
      <c r="T122" s="51"/>
      <c r="U122" s="45"/>
      <c r="V122" s="45"/>
      <c r="W122" s="45"/>
      <c r="X122" s="6"/>
      <c r="Y122" s="6"/>
      <c r="Z122" s="6"/>
    </row>
    <row r="123" spans="1:26" s="7" customFormat="1" ht="45" outlineLevel="2">
      <c r="A123" s="88" t="s">
        <v>330</v>
      </c>
      <c r="B123" s="12"/>
      <c r="C123" s="17" t="s">
        <v>98</v>
      </c>
      <c r="D123" s="18" t="s">
        <v>91</v>
      </c>
      <c r="E123" s="60">
        <v>1</v>
      </c>
      <c r="F123" s="54"/>
      <c r="G123" s="54"/>
      <c r="H123" s="54"/>
      <c r="I123" s="55">
        <v>2257</v>
      </c>
      <c r="J123" s="55"/>
      <c r="K123" s="50">
        <f t="shared" si="32"/>
        <v>2257</v>
      </c>
      <c r="L123" s="98"/>
      <c r="M123" s="55"/>
      <c r="N123" s="51"/>
      <c r="O123" s="51"/>
      <c r="P123" s="51"/>
      <c r="Q123" s="51"/>
      <c r="R123" s="51"/>
      <c r="S123" s="51"/>
      <c r="T123" s="51"/>
      <c r="U123" s="45"/>
      <c r="V123" s="45"/>
      <c r="W123" s="45"/>
      <c r="X123" s="6"/>
      <c r="Y123" s="6"/>
      <c r="Z123" s="6"/>
    </row>
    <row r="124" spans="1:26" s="7" customFormat="1" ht="33.75" outlineLevel="2">
      <c r="A124" s="88" t="s">
        <v>331</v>
      </c>
      <c r="B124" s="12"/>
      <c r="C124" s="17" t="s">
        <v>99</v>
      </c>
      <c r="D124" s="18" t="s">
        <v>91</v>
      </c>
      <c r="E124" s="60">
        <v>1</v>
      </c>
      <c r="F124" s="54"/>
      <c r="G124" s="54"/>
      <c r="H124" s="54"/>
      <c r="I124" s="55">
        <v>738</v>
      </c>
      <c r="J124" s="55"/>
      <c r="K124" s="50">
        <f t="shared" si="32"/>
        <v>738</v>
      </c>
      <c r="L124" s="98"/>
      <c r="M124" s="55"/>
      <c r="N124" s="51"/>
      <c r="O124" s="51"/>
      <c r="P124" s="51"/>
      <c r="Q124" s="51"/>
      <c r="R124" s="51"/>
      <c r="S124" s="51"/>
      <c r="T124" s="51"/>
      <c r="U124" s="45"/>
      <c r="V124" s="45"/>
      <c r="W124" s="45"/>
      <c r="X124" s="6"/>
      <c r="Y124" s="6"/>
      <c r="Z124" s="6"/>
    </row>
    <row r="125" spans="1:26" s="7" customFormat="1" ht="78.75" outlineLevel="2">
      <c r="A125" s="88" t="s">
        <v>332</v>
      </c>
      <c r="B125" s="12"/>
      <c r="C125" s="17" t="s">
        <v>100</v>
      </c>
      <c r="D125" s="18" t="s">
        <v>91</v>
      </c>
      <c r="E125" s="60">
        <v>1</v>
      </c>
      <c r="F125" s="54"/>
      <c r="G125" s="54"/>
      <c r="H125" s="54"/>
      <c r="I125" s="55">
        <v>7056</v>
      </c>
      <c r="J125" s="55"/>
      <c r="K125" s="50">
        <f t="shared" si="32"/>
        <v>7056</v>
      </c>
      <c r="L125" s="98"/>
      <c r="M125" s="55"/>
      <c r="N125" s="51"/>
      <c r="O125" s="51"/>
      <c r="P125" s="51"/>
      <c r="Q125" s="51"/>
      <c r="R125" s="51"/>
      <c r="S125" s="51"/>
      <c r="T125" s="51"/>
      <c r="U125" s="45"/>
      <c r="V125" s="45"/>
      <c r="W125" s="45"/>
      <c r="X125" s="6"/>
      <c r="Y125" s="6"/>
      <c r="Z125" s="6"/>
    </row>
    <row r="126" spans="1:26" s="7" customFormat="1" ht="45" outlineLevel="1">
      <c r="A126" s="88" t="s">
        <v>333</v>
      </c>
      <c r="B126" s="12"/>
      <c r="C126" s="30" t="s">
        <v>101</v>
      </c>
      <c r="D126" s="31" t="s">
        <v>91</v>
      </c>
      <c r="E126" s="64">
        <f>SUM(E127:E129)</f>
        <v>8</v>
      </c>
      <c r="F126" s="64">
        <f t="shared" ref="F126:I126" si="33">SUM(F127:F129)</f>
        <v>4</v>
      </c>
      <c r="G126" s="64">
        <f t="shared" si="33"/>
        <v>0</v>
      </c>
      <c r="H126" s="64">
        <f t="shared" si="33"/>
        <v>0</v>
      </c>
      <c r="I126" s="64">
        <f t="shared" si="33"/>
        <v>2779</v>
      </c>
      <c r="J126" s="64">
        <f t="shared" ref="J126:K126" si="34">SUM(J127:J129)</f>
        <v>400</v>
      </c>
      <c r="K126" s="64">
        <f t="shared" si="34"/>
        <v>2379</v>
      </c>
      <c r="L126" s="98"/>
      <c r="M126" s="64">
        <f t="shared" ref="M126" si="35">SUM(M127:M129)</f>
        <v>400</v>
      </c>
      <c r="N126" s="51"/>
      <c r="O126" s="51"/>
      <c r="P126" s="51"/>
      <c r="Q126" s="51"/>
      <c r="R126" s="51"/>
      <c r="S126" s="51"/>
      <c r="T126" s="51"/>
      <c r="U126" s="45"/>
      <c r="V126" s="45"/>
      <c r="W126" s="45"/>
      <c r="X126" s="6"/>
      <c r="Y126" s="6"/>
      <c r="Z126" s="6"/>
    </row>
    <row r="127" spans="1:26" s="7" customFormat="1" ht="22.5" outlineLevel="2">
      <c r="A127" s="88" t="s">
        <v>334</v>
      </c>
      <c r="B127" s="12"/>
      <c r="C127" s="17" t="s">
        <v>102</v>
      </c>
      <c r="D127" s="18" t="s">
        <v>91</v>
      </c>
      <c r="E127" s="62">
        <v>2</v>
      </c>
      <c r="F127" s="54"/>
      <c r="G127" s="54"/>
      <c r="H127" s="54"/>
      <c r="I127" s="55">
        <v>1673</v>
      </c>
      <c r="J127" s="55"/>
      <c r="K127" s="50">
        <f t="shared" ref="K127:K128" si="36">I127-J127</f>
        <v>1673</v>
      </c>
      <c r="L127" s="98"/>
      <c r="M127" s="55"/>
      <c r="N127" s="51"/>
      <c r="O127" s="51"/>
      <c r="P127" s="51"/>
      <c r="Q127" s="51"/>
      <c r="R127" s="51"/>
      <c r="S127" s="51"/>
      <c r="T127" s="51"/>
      <c r="U127" s="45"/>
      <c r="V127" s="45"/>
      <c r="W127" s="45"/>
      <c r="X127" s="6"/>
      <c r="Y127" s="6"/>
      <c r="Z127" s="6"/>
    </row>
    <row r="128" spans="1:26" s="7" customFormat="1" ht="33.75" outlineLevel="2">
      <c r="A128" s="88" t="s">
        <v>335</v>
      </c>
      <c r="B128" s="12"/>
      <c r="C128" s="17" t="s">
        <v>103</v>
      </c>
      <c r="D128" s="18" t="s">
        <v>91</v>
      </c>
      <c r="E128" s="62">
        <v>2</v>
      </c>
      <c r="F128" s="54"/>
      <c r="G128" s="54"/>
      <c r="H128" s="54"/>
      <c r="I128" s="55">
        <v>574</v>
      </c>
      <c r="J128" s="55"/>
      <c r="K128" s="50">
        <f t="shared" si="36"/>
        <v>574</v>
      </c>
      <c r="L128" s="98"/>
      <c r="M128" s="55"/>
      <c r="N128" s="51"/>
      <c r="O128" s="51"/>
      <c r="P128" s="51"/>
      <c r="Q128" s="51"/>
      <c r="R128" s="51"/>
      <c r="S128" s="51"/>
      <c r="T128" s="51"/>
      <c r="U128" s="45"/>
      <c r="V128" s="45"/>
      <c r="W128" s="45"/>
      <c r="X128" s="6"/>
      <c r="Y128" s="6"/>
      <c r="Z128" s="6"/>
    </row>
    <row r="129" spans="1:26" s="7" customFormat="1" ht="22.5" outlineLevel="2">
      <c r="A129" s="88" t="s">
        <v>336</v>
      </c>
      <c r="B129" s="12"/>
      <c r="C129" s="17" t="s">
        <v>104</v>
      </c>
      <c r="D129" s="18" t="s">
        <v>91</v>
      </c>
      <c r="E129" s="62">
        <v>4</v>
      </c>
      <c r="F129" s="54">
        <v>4</v>
      </c>
      <c r="G129" s="54"/>
      <c r="H129" s="54"/>
      <c r="I129" s="55">
        <v>532</v>
      </c>
      <c r="J129" s="55">
        <v>400</v>
      </c>
      <c r="K129" s="50">
        <f>I129-J129</f>
        <v>132</v>
      </c>
      <c r="L129" s="99"/>
      <c r="M129" s="54">
        <v>400</v>
      </c>
      <c r="N129" s="51"/>
      <c r="O129" s="51"/>
      <c r="P129" s="51"/>
      <c r="Q129" s="51"/>
      <c r="R129" s="51"/>
      <c r="S129" s="51"/>
      <c r="T129" s="51"/>
      <c r="U129" s="45"/>
      <c r="V129" s="45"/>
      <c r="W129" s="45"/>
      <c r="X129" s="6"/>
      <c r="Y129" s="6"/>
      <c r="Z129" s="6"/>
    </row>
    <row r="130" spans="1:26" s="7" customFormat="1" ht="12">
      <c r="A130" s="92"/>
      <c r="B130" s="8"/>
      <c r="C130" s="34"/>
      <c r="D130" s="13"/>
      <c r="E130" s="14"/>
      <c r="F130" s="14"/>
      <c r="G130" s="8"/>
      <c r="H130" s="8"/>
      <c r="I130" s="15"/>
      <c r="J130" s="16"/>
      <c r="K130" s="16"/>
      <c r="L130" s="8"/>
      <c r="M130" s="16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s="7" customFormat="1" ht="12">
      <c r="A131" s="92"/>
      <c r="B131" s="8"/>
      <c r="C131" s="34"/>
      <c r="D131" s="13"/>
      <c r="E131" s="14"/>
      <c r="F131" s="14"/>
      <c r="G131" s="8"/>
      <c r="H131" s="8"/>
      <c r="I131" s="15"/>
      <c r="J131" s="16"/>
      <c r="K131" s="16"/>
      <c r="L131" s="8"/>
      <c r="M131" s="16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s="7" customFormat="1" ht="12">
      <c r="A132" s="92"/>
      <c r="B132" s="8"/>
      <c r="C132" s="34"/>
      <c r="D132" s="13"/>
      <c r="E132" s="14"/>
      <c r="F132" s="14"/>
      <c r="G132" s="8"/>
      <c r="H132" s="8"/>
      <c r="I132" s="15"/>
      <c r="J132" s="16"/>
      <c r="K132" s="16"/>
      <c r="L132" s="8"/>
      <c r="M132" s="16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s="7" customFormat="1" ht="12">
      <c r="A133" s="92"/>
      <c r="B133" s="8"/>
      <c r="C133" s="34"/>
      <c r="D133" s="13"/>
      <c r="E133" s="14"/>
      <c r="F133" s="14"/>
      <c r="G133" s="8"/>
      <c r="H133" s="8"/>
      <c r="I133" s="15"/>
      <c r="J133" s="16"/>
      <c r="K133" s="16"/>
      <c r="L133" s="8"/>
      <c r="M133" s="16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s="7" customFormat="1" ht="12">
      <c r="A134" s="92"/>
      <c r="B134" s="8"/>
      <c r="C134" s="34"/>
      <c r="D134" s="13"/>
      <c r="E134" s="14"/>
      <c r="F134" s="14"/>
      <c r="G134" s="8"/>
      <c r="H134" s="8"/>
      <c r="I134" s="15"/>
      <c r="J134" s="16"/>
      <c r="K134" s="16"/>
      <c r="L134" s="8"/>
      <c r="M134" s="16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</sheetData>
  <mergeCells count="28">
    <mergeCell ref="Z14:Z22"/>
    <mergeCell ref="Z8:Z10"/>
    <mergeCell ref="Y8:Y10"/>
    <mergeCell ref="I9:I10"/>
    <mergeCell ref="J9:J10"/>
    <mergeCell ref="K9:K10"/>
    <mergeCell ref="L9:L10"/>
    <mergeCell ref="O9:O10"/>
    <mergeCell ref="P9:P10"/>
    <mergeCell ref="M9:N9"/>
    <mergeCell ref="Q8:X8"/>
    <mergeCell ref="Q9:R9"/>
    <mergeCell ref="S9:T9"/>
    <mergeCell ref="L14:L129"/>
    <mergeCell ref="A5:O5"/>
    <mergeCell ref="A6:O6"/>
    <mergeCell ref="W9:X9"/>
    <mergeCell ref="I8:L8"/>
    <mergeCell ref="M8:P8"/>
    <mergeCell ref="U9:V9"/>
    <mergeCell ref="A8:A10"/>
    <mergeCell ref="B8:G8"/>
    <mergeCell ref="H8:H10"/>
    <mergeCell ref="B9:B10"/>
    <mergeCell ref="C9:C10"/>
    <mergeCell ref="D9:D10"/>
    <mergeCell ref="E9:F9"/>
    <mergeCell ref="G9:G10"/>
  </mergeCells>
  <pageMargins left="0" right="0" top="0.59055118110236227" bottom="0.19685039370078741" header="0.31496062992125984" footer="0.31496062992125984"/>
  <pageSetup paperSize="9" scale="55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tabSelected="1" topLeftCell="A58" workbookViewId="0">
      <selection activeCell="A135" sqref="A135:XFD147"/>
    </sheetView>
  </sheetViews>
  <sheetFormatPr defaultRowHeight="11.25" outlineLevelRow="2"/>
  <cols>
    <col min="1" max="1" width="6" style="1" customWidth="1"/>
    <col min="2" max="2" width="16.7109375" style="1" customWidth="1"/>
    <col min="3" max="3" width="18.85546875" style="21" customWidth="1"/>
    <col min="4" max="4" width="9.7109375" style="21" customWidth="1"/>
    <col min="5" max="5" width="9.28515625" style="1" customWidth="1"/>
    <col min="6" max="6" width="8" style="1" customWidth="1"/>
    <col min="7" max="7" width="10.28515625" style="1" customWidth="1"/>
    <col min="8" max="9" width="9.140625" style="1"/>
    <col min="10" max="10" width="7.5703125" style="1" bestFit="1" customWidth="1"/>
    <col min="11" max="11" width="6.5703125" style="1" bestFit="1" customWidth="1"/>
    <col min="12" max="12" width="23" style="1" customWidth="1"/>
    <col min="13" max="13" width="10.140625" style="1" customWidth="1"/>
    <col min="14" max="16" width="9.140625" style="1" customWidth="1"/>
    <col min="17" max="24" width="9.140625" style="1"/>
    <col min="25" max="25" width="11.85546875" style="1" customWidth="1"/>
    <col min="26" max="26" width="11.42578125" style="1" customWidth="1"/>
    <col min="27" max="16384" width="9.140625" style="1"/>
  </cols>
  <sheetData>
    <row r="1" spans="1:26" ht="15" customHeight="1">
      <c r="J1" s="2" t="s">
        <v>192</v>
      </c>
      <c r="O1" s="2"/>
    </row>
    <row r="3" spans="1:26">
      <c r="A3" s="3" t="s">
        <v>191</v>
      </c>
      <c r="B3" s="3"/>
      <c r="C3" s="22"/>
      <c r="D3" s="2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spans="1:26" ht="47.25" customHeight="1">
      <c r="A5" s="93" t="s">
        <v>193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S5" s="35"/>
    </row>
    <row r="6" spans="1:26" ht="15" customHeight="1">
      <c r="A6" s="94" t="s">
        <v>194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8" spans="1:26" s="4" customFormat="1" ht="45.75" customHeight="1">
      <c r="A8" s="103" t="s">
        <v>195</v>
      </c>
      <c r="B8" s="103" t="s">
        <v>174</v>
      </c>
      <c r="C8" s="103"/>
      <c r="D8" s="103"/>
      <c r="E8" s="103"/>
      <c r="F8" s="103"/>
      <c r="G8" s="103"/>
      <c r="H8" s="103" t="s">
        <v>218</v>
      </c>
      <c r="I8" s="103" t="s">
        <v>340</v>
      </c>
      <c r="J8" s="103"/>
      <c r="K8" s="103"/>
      <c r="L8" s="103"/>
      <c r="M8" s="103" t="s">
        <v>175</v>
      </c>
      <c r="N8" s="103"/>
      <c r="O8" s="103"/>
      <c r="P8" s="103"/>
      <c r="Q8" s="103" t="s">
        <v>176</v>
      </c>
      <c r="R8" s="103"/>
      <c r="S8" s="103"/>
      <c r="T8" s="103"/>
      <c r="U8" s="103"/>
      <c r="V8" s="103"/>
      <c r="W8" s="103"/>
      <c r="X8" s="103"/>
      <c r="Y8" s="103" t="s">
        <v>184</v>
      </c>
      <c r="Z8" s="103" t="s">
        <v>185</v>
      </c>
    </row>
    <row r="9" spans="1:26" s="4" customFormat="1" ht="172.5" customHeight="1">
      <c r="A9" s="103"/>
      <c r="B9" s="100" t="s">
        <v>217</v>
      </c>
      <c r="C9" s="104" t="s">
        <v>170</v>
      </c>
      <c r="D9" s="104" t="s">
        <v>171</v>
      </c>
      <c r="E9" s="103" t="s">
        <v>172</v>
      </c>
      <c r="F9" s="103"/>
      <c r="G9" s="103" t="s">
        <v>177</v>
      </c>
      <c r="H9" s="103"/>
      <c r="I9" s="103" t="s">
        <v>173</v>
      </c>
      <c r="J9" s="103" t="s">
        <v>11</v>
      </c>
      <c r="K9" s="103" t="s">
        <v>178</v>
      </c>
      <c r="L9" s="103" t="s">
        <v>179</v>
      </c>
      <c r="M9" s="103" t="s">
        <v>180</v>
      </c>
      <c r="N9" s="103"/>
      <c r="O9" s="103" t="s">
        <v>181</v>
      </c>
      <c r="P9" s="103" t="s">
        <v>182</v>
      </c>
      <c r="Q9" s="103" t="s">
        <v>219</v>
      </c>
      <c r="R9" s="103"/>
      <c r="S9" s="103" t="s">
        <v>220</v>
      </c>
      <c r="T9" s="103"/>
      <c r="U9" s="103" t="s">
        <v>221</v>
      </c>
      <c r="V9" s="103"/>
      <c r="W9" s="103" t="s">
        <v>183</v>
      </c>
      <c r="X9" s="103"/>
      <c r="Y9" s="103"/>
      <c r="Z9" s="103"/>
    </row>
    <row r="10" spans="1:26" s="4" customFormat="1" ht="33.75">
      <c r="A10" s="103"/>
      <c r="B10" s="102"/>
      <c r="C10" s="104"/>
      <c r="D10" s="104"/>
      <c r="E10" s="41" t="s">
        <v>173</v>
      </c>
      <c r="F10" s="41" t="s">
        <v>11</v>
      </c>
      <c r="G10" s="103"/>
      <c r="H10" s="103"/>
      <c r="I10" s="103"/>
      <c r="J10" s="103"/>
      <c r="K10" s="103"/>
      <c r="L10" s="103"/>
      <c r="M10" s="41" t="s">
        <v>18</v>
      </c>
      <c r="N10" s="41" t="s">
        <v>186</v>
      </c>
      <c r="O10" s="103"/>
      <c r="P10" s="103"/>
      <c r="Q10" s="41" t="s">
        <v>187</v>
      </c>
      <c r="R10" s="41" t="s">
        <v>188</v>
      </c>
      <c r="S10" s="44" t="s">
        <v>187</v>
      </c>
      <c r="T10" s="44" t="s">
        <v>188</v>
      </c>
      <c r="U10" s="41" t="s">
        <v>173</v>
      </c>
      <c r="V10" s="41" t="s">
        <v>11</v>
      </c>
      <c r="W10" s="44" t="s">
        <v>187</v>
      </c>
      <c r="X10" s="44" t="s">
        <v>188</v>
      </c>
      <c r="Y10" s="103"/>
      <c r="Z10" s="103"/>
    </row>
    <row r="11" spans="1:26" s="7" customFormat="1" ht="11.25" customHeight="1">
      <c r="A11" s="36">
        <v>1</v>
      </c>
      <c r="B11" s="36">
        <v>2</v>
      </c>
      <c r="C11" s="37">
        <v>3</v>
      </c>
      <c r="D11" s="37">
        <v>4</v>
      </c>
      <c r="E11" s="36">
        <v>5</v>
      </c>
      <c r="F11" s="36">
        <v>6</v>
      </c>
      <c r="G11" s="36">
        <v>7</v>
      </c>
      <c r="H11" s="3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</row>
    <row r="12" spans="1:26" s="7" customFormat="1" ht="45">
      <c r="A12" s="36">
        <v>1</v>
      </c>
      <c r="B12" s="42" t="s">
        <v>223</v>
      </c>
      <c r="C12" s="38" t="s">
        <v>338</v>
      </c>
      <c r="D12" s="25" t="s">
        <v>214</v>
      </c>
      <c r="E12" s="46">
        <v>106634</v>
      </c>
      <c r="F12" s="46">
        <v>52834</v>
      </c>
      <c r="G12" s="47" t="s">
        <v>189</v>
      </c>
      <c r="H12" s="48">
        <v>-1325304</v>
      </c>
      <c r="I12" s="49">
        <f>I13+I23+I26+I28+I37+I115</f>
        <v>466900</v>
      </c>
      <c r="J12" s="49">
        <f t="shared" ref="J12:M12" si="0">J13+J23+J26+J28+J37+J115</f>
        <v>240938</v>
      </c>
      <c r="K12" s="49">
        <f t="shared" si="0"/>
        <v>225962</v>
      </c>
      <c r="L12" s="49">
        <f t="shared" si="0"/>
        <v>0</v>
      </c>
      <c r="M12" s="49">
        <f t="shared" si="0"/>
        <v>240938</v>
      </c>
      <c r="N12" s="50"/>
      <c r="O12" s="51"/>
      <c r="P12" s="51"/>
      <c r="Q12" s="51"/>
      <c r="R12" s="51"/>
      <c r="S12" s="52">
        <v>59.7</v>
      </c>
      <c r="T12" s="51"/>
      <c r="U12" s="51"/>
      <c r="V12" s="6"/>
      <c r="W12" s="6"/>
      <c r="X12" s="6"/>
      <c r="Y12" s="6"/>
      <c r="Z12" s="6"/>
    </row>
    <row r="13" spans="1:26" s="7" customFormat="1" ht="24">
      <c r="A13" s="91">
        <v>1</v>
      </c>
      <c r="B13" s="36"/>
      <c r="C13" s="38" t="s">
        <v>106</v>
      </c>
      <c r="D13" s="39" t="s">
        <v>165</v>
      </c>
      <c r="E13" s="48">
        <f>SUM(E14:E22)</f>
        <v>3172</v>
      </c>
      <c r="F13" s="48">
        <f>SUM(F14:F22)</f>
        <v>1792</v>
      </c>
      <c r="G13" s="47"/>
      <c r="H13" s="48"/>
      <c r="I13" s="48">
        <f t="shared" ref="I13:M13" si="1">SUM(I14:I22)</f>
        <v>333041</v>
      </c>
      <c r="J13" s="48">
        <f t="shared" si="1"/>
        <v>147688</v>
      </c>
      <c r="K13" s="48">
        <f t="shared" si="1"/>
        <v>185353</v>
      </c>
      <c r="L13" s="48"/>
      <c r="M13" s="48">
        <f t="shared" si="1"/>
        <v>147688</v>
      </c>
      <c r="N13" s="54"/>
      <c r="O13" s="54"/>
      <c r="P13" s="54"/>
      <c r="Q13" s="54"/>
      <c r="R13" s="54"/>
      <c r="S13" s="52"/>
      <c r="T13" s="52"/>
      <c r="U13" s="54"/>
      <c r="V13" s="36"/>
      <c r="W13" s="36"/>
      <c r="X13" s="36"/>
      <c r="Y13" s="36"/>
      <c r="Z13" s="36"/>
    </row>
    <row r="14" spans="1:26" s="7" customFormat="1" ht="67.5" outlineLevel="1">
      <c r="A14" s="88" t="s">
        <v>224</v>
      </c>
      <c r="B14" s="36"/>
      <c r="C14" s="69" t="s">
        <v>107</v>
      </c>
      <c r="D14" s="70" t="s">
        <v>165</v>
      </c>
      <c r="E14" s="55">
        <v>257</v>
      </c>
      <c r="F14" s="54"/>
      <c r="G14" s="54"/>
      <c r="H14" s="54"/>
      <c r="I14" s="55">
        <v>37014</v>
      </c>
      <c r="J14" s="56"/>
      <c r="K14" s="50">
        <f>I14-J14</f>
        <v>37014</v>
      </c>
      <c r="L14" s="100" t="s">
        <v>216</v>
      </c>
      <c r="M14" s="56"/>
      <c r="N14" s="51"/>
      <c r="O14" s="50"/>
      <c r="P14" s="51"/>
      <c r="Q14" s="51"/>
      <c r="R14" s="51"/>
      <c r="S14" s="51"/>
      <c r="T14" s="51"/>
      <c r="U14" s="51"/>
      <c r="V14" s="6"/>
      <c r="W14" s="6"/>
      <c r="X14" s="6"/>
      <c r="Y14" s="87"/>
      <c r="Z14" s="100" t="s">
        <v>190</v>
      </c>
    </row>
    <row r="15" spans="1:26" s="7" customFormat="1" ht="45" outlineLevel="1">
      <c r="A15" s="88" t="s">
        <v>225</v>
      </c>
      <c r="B15" s="36"/>
      <c r="C15" s="69" t="s">
        <v>108</v>
      </c>
      <c r="D15" s="70" t="s">
        <v>165</v>
      </c>
      <c r="E15" s="57">
        <v>85</v>
      </c>
      <c r="F15" s="57">
        <v>85</v>
      </c>
      <c r="G15" s="54"/>
      <c r="H15" s="54"/>
      <c r="I15" s="55">
        <v>24868</v>
      </c>
      <c r="J15" s="56">
        <v>20639</v>
      </c>
      <c r="K15" s="50">
        <f>I15-J15</f>
        <v>4229</v>
      </c>
      <c r="L15" s="101"/>
      <c r="M15" s="56">
        <v>20639</v>
      </c>
      <c r="N15" s="51"/>
      <c r="O15" s="51"/>
      <c r="P15" s="51"/>
      <c r="Q15" s="50"/>
      <c r="R15" s="51"/>
      <c r="S15" s="51"/>
      <c r="T15" s="51"/>
      <c r="U15" s="51"/>
      <c r="V15" s="6"/>
      <c r="W15" s="6"/>
      <c r="X15" s="6"/>
      <c r="Y15" s="6"/>
      <c r="Z15" s="101"/>
    </row>
    <row r="16" spans="1:26" s="7" customFormat="1" ht="45" outlineLevel="1">
      <c r="A16" s="88" t="s">
        <v>226</v>
      </c>
      <c r="B16" s="36"/>
      <c r="C16" s="69" t="s">
        <v>211</v>
      </c>
      <c r="D16" s="70" t="s">
        <v>165</v>
      </c>
      <c r="E16" s="55">
        <v>296</v>
      </c>
      <c r="F16" s="55">
        <v>296</v>
      </c>
      <c r="G16" s="54"/>
      <c r="H16" s="54"/>
      <c r="I16" s="55">
        <v>26273</v>
      </c>
      <c r="J16" s="56">
        <v>21355</v>
      </c>
      <c r="K16" s="50">
        <f t="shared" ref="K16:K21" si="2">I16-J16</f>
        <v>4918</v>
      </c>
      <c r="L16" s="101"/>
      <c r="M16" s="56">
        <v>21355</v>
      </c>
      <c r="N16" s="51"/>
      <c r="O16" s="51"/>
      <c r="P16" s="51"/>
      <c r="Q16" s="51"/>
      <c r="R16" s="51"/>
      <c r="S16" s="51"/>
      <c r="T16" s="51"/>
      <c r="U16" s="51"/>
      <c r="V16" s="6"/>
      <c r="W16" s="6"/>
      <c r="X16" s="6"/>
      <c r="Y16" s="6"/>
      <c r="Z16" s="101"/>
    </row>
    <row r="17" spans="1:26" s="7" customFormat="1" ht="45" outlineLevel="1">
      <c r="A17" s="88" t="s">
        <v>227</v>
      </c>
      <c r="B17" s="36"/>
      <c r="C17" s="69" t="s">
        <v>209</v>
      </c>
      <c r="D17" s="70" t="s">
        <v>165</v>
      </c>
      <c r="E17" s="55">
        <v>434</v>
      </c>
      <c r="F17" s="55">
        <v>434</v>
      </c>
      <c r="G17" s="54"/>
      <c r="H17" s="54"/>
      <c r="I17" s="55">
        <v>34743</v>
      </c>
      <c r="J17" s="56">
        <v>27761</v>
      </c>
      <c r="K17" s="50">
        <f t="shared" si="2"/>
        <v>6982</v>
      </c>
      <c r="L17" s="101"/>
      <c r="M17" s="56">
        <v>27761</v>
      </c>
      <c r="N17" s="51"/>
      <c r="O17" s="51"/>
      <c r="P17" s="51"/>
      <c r="Q17" s="51"/>
      <c r="R17" s="51"/>
      <c r="S17" s="51"/>
      <c r="T17" s="51"/>
      <c r="U17" s="51"/>
      <c r="V17" s="6"/>
      <c r="W17" s="6"/>
      <c r="X17" s="6"/>
      <c r="Y17" s="6"/>
      <c r="Z17" s="101"/>
    </row>
    <row r="18" spans="1:26" s="7" customFormat="1" ht="67.5" outlineLevel="1">
      <c r="A18" s="88" t="s">
        <v>228</v>
      </c>
      <c r="B18" s="36"/>
      <c r="C18" s="69" t="s">
        <v>210</v>
      </c>
      <c r="D18" s="70" t="s">
        <v>165</v>
      </c>
      <c r="E18" s="55">
        <v>241</v>
      </c>
      <c r="F18" s="55">
        <v>241</v>
      </c>
      <c r="G18" s="54"/>
      <c r="H18" s="54"/>
      <c r="I18" s="55">
        <v>31581</v>
      </c>
      <c r="J18" s="56">
        <v>22469</v>
      </c>
      <c r="K18" s="50">
        <f t="shared" si="2"/>
        <v>9112</v>
      </c>
      <c r="L18" s="101"/>
      <c r="M18" s="56">
        <v>22469</v>
      </c>
      <c r="N18" s="51"/>
      <c r="O18" s="51"/>
      <c r="P18" s="51"/>
      <c r="Q18" s="51"/>
      <c r="R18" s="51"/>
      <c r="S18" s="51"/>
      <c r="T18" s="51"/>
      <c r="U18" s="51"/>
      <c r="V18" s="6"/>
      <c r="W18" s="6"/>
      <c r="X18" s="6"/>
      <c r="Y18" s="6"/>
      <c r="Z18" s="101"/>
    </row>
    <row r="19" spans="1:26" s="7" customFormat="1" ht="45" outlineLevel="1">
      <c r="A19" s="88" t="s">
        <v>229</v>
      </c>
      <c r="B19" s="36"/>
      <c r="C19" s="69" t="s">
        <v>208</v>
      </c>
      <c r="D19" s="70" t="s">
        <v>165</v>
      </c>
      <c r="E19" s="55">
        <v>73</v>
      </c>
      <c r="F19" s="55">
        <v>73</v>
      </c>
      <c r="G19" s="54"/>
      <c r="H19" s="54"/>
      <c r="I19" s="55">
        <v>16259</v>
      </c>
      <c r="J19" s="56">
        <v>11895</v>
      </c>
      <c r="K19" s="50">
        <f t="shared" si="2"/>
        <v>4364</v>
      </c>
      <c r="L19" s="101"/>
      <c r="M19" s="56">
        <v>11895</v>
      </c>
      <c r="N19" s="51"/>
      <c r="O19" s="51"/>
      <c r="P19" s="51"/>
      <c r="Q19" s="51"/>
      <c r="R19" s="51"/>
      <c r="S19" s="51"/>
      <c r="T19" s="51"/>
      <c r="U19" s="51"/>
      <c r="V19" s="6"/>
      <c r="W19" s="6"/>
      <c r="X19" s="6"/>
      <c r="Y19" s="6"/>
      <c r="Z19" s="101"/>
    </row>
    <row r="20" spans="1:26" s="7" customFormat="1" ht="67.5" outlineLevel="1">
      <c r="A20" s="88" t="s">
        <v>230</v>
      </c>
      <c r="B20" s="36"/>
      <c r="C20" s="69" t="s">
        <v>109</v>
      </c>
      <c r="D20" s="70" t="s">
        <v>165</v>
      </c>
      <c r="E20" s="55">
        <v>228</v>
      </c>
      <c r="F20" s="55">
        <v>228</v>
      </c>
      <c r="G20" s="54"/>
      <c r="H20" s="54"/>
      <c r="I20" s="55">
        <v>29132</v>
      </c>
      <c r="J20" s="56">
        <v>23163</v>
      </c>
      <c r="K20" s="50">
        <f t="shared" si="2"/>
        <v>5969</v>
      </c>
      <c r="L20" s="101"/>
      <c r="M20" s="56">
        <v>23163</v>
      </c>
      <c r="N20" s="51"/>
      <c r="O20" s="51"/>
      <c r="P20" s="51"/>
      <c r="Q20" s="51"/>
      <c r="R20" s="51"/>
      <c r="S20" s="51"/>
      <c r="T20" s="51"/>
      <c r="U20" s="51"/>
      <c r="V20" s="6"/>
      <c r="W20" s="6"/>
      <c r="X20" s="6"/>
      <c r="Y20" s="6"/>
      <c r="Z20" s="101"/>
    </row>
    <row r="21" spans="1:26" s="7" customFormat="1" ht="67.5" outlineLevel="1">
      <c r="A21" s="88" t="s">
        <v>231</v>
      </c>
      <c r="B21" s="36"/>
      <c r="C21" s="71" t="s">
        <v>110</v>
      </c>
      <c r="D21" s="70" t="s">
        <v>165</v>
      </c>
      <c r="E21" s="57">
        <v>1123</v>
      </c>
      <c r="F21" s="54"/>
      <c r="G21" s="54"/>
      <c r="H21" s="54"/>
      <c r="I21" s="55">
        <v>108944</v>
      </c>
      <c r="J21" s="56"/>
      <c r="K21" s="50">
        <f t="shared" si="2"/>
        <v>108944</v>
      </c>
      <c r="L21" s="101"/>
      <c r="M21" s="56"/>
      <c r="N21" s="51"/>
      <c r="O21" s="51"/>
      <c r="P21" s="51"/>
      <c r="Q21" s="51"/>
      <c r="R21" s="51"/>
      <c r="S21" s="51"/>
      <c r="T21" s="51"/>
      <c r="U21" s="51"/>
      <c r="V21" s="6"/>
      <c r="W21" s="6"/>
      <c r="X21" s="6"/>
      <c r="Y21" s="6"/>
      <c r="Z21" s="101"/>
    </row>
    <row r="22" spans="1:26" s="7" customFormat="1" ht="67.5" outlineLevel="1">
      <c r="A22" s="88" t="s">
        <v>232</v>
      </c>
      <c r="B22" s="36"/>
      <c r="C22" s="71" t="s">
        <v>111</v>
      </c>
      <c r="D22" s="70" t="s">
        <v>165</v>
      </c>
      <c r="E22" s="57">
        <v>435</v>
      </c>
      <c r="F22" s="54">
        <v>435</v>
      </c>
      <c r="G22" s="54"/>
      <c r="H22" s="54"/>
      <c r="I22" s="55">
        <v>24227</v>
      </c>
      <c r="J22" s="56">
        <v>20406</v>
      </c>
      <c r="K22" s="50">
        <f>I22-J22</f>
        <v>3821</v>
      </c>
      <c r="L22" s="101"/>
      <c r="M22" s="56">
        <v>20406</v>
      </c>
      <c r="N22" s="51"/>
      <c r="O22" s="51"/>
      <c r="P22" s="51"/>
      <c r="Q22" s="51"/>
      <c r="R22" s="51"/>
      <c r="S22" s="51"/>
      <c r="T22" s="51"/>
      <c r="U22" s="51"/>
      <c r="V22" s="6"/>
      <c r="W22" s="6"/>
      <c r="X22" s="6"/>
      <c r="Y22" s="6"/>
      <c r="Z22" s="102"/>
    </row>
    <row r="23" spans="1:26" s="7" customFormat="1" ht="21">
      <c r="A23" s="91">
        <v>2</v>
      </c>
      <c r="B23" s="36"/>
      <c r="C23" s="72" t="s">
        <v>112</v>
      </c>
      <c r="D23" s="73" t="s">
        <v>166</v>
      </c>
      <c r="E23" s="52">
        <f>E24+E25</f>
        <v>2</v>
      </c>
      <c r="F23" s="52">
        <f t="shared" ref="F23:J23" si="3">F24+F25</f>
        <v>2</v>
      </c>
      <c r="G23" s="52">
        <f t="shared" si="3"/>
        <v>0</v>
      </c>
      <c r="H23" s="52">
        <f t="shared" si="3"/>
        <v>0</v>
      </c>
      <c r="I23" s="48">
        <f t="shared" si="3"/>
        <v>56529</v>
      </c>
      <c r="J23" s="48">
        <f t="shared" si="3"/>
        <v>52281</v>
      </c>
      <c r="K23" s="49">
        <f>I23-J23</f>
        <v>4248</v>
      </c>
      <c r="L23" s="101"/>
      <c r="M23" s="48">
        <f t="shared" ref="M23" si="4">M24+M25</f>
        <v>52281</v>
      </c>
      <c r="N23" s="51"/>
      <c r="O23" s="51"/>
      <c r="P23" s="51"/>
      <c r="Q23" s="51"/>
      <c r="R23" s="51"/>
      <c r="S23" s="51"/>
      <c r="T23" s="51"/>
      <c r="U23" s="51"/>
      <c r="V23" s="6"/>
      <c r="W23" s="6"/>
      <c r="X23" s="6"/>
      <c r="Y23" s="6"/>
      <c r="Z23" s="6"/>
    </row>
    <row r="24" spans="1:26" s="7" customFormat="1" ht="45" outlineLevel="1">
      <c r="A24" s="88" t="s">
        <v>233</v>
      </c>
      <c r="B24" s="36"/>
      <c r="C24" s="71" t="s">
        <v>113</v>
      </c>
      <c r="D24" s="74" t="s">
        <v>166</v>
      </c>
      <c r="E24" s="54">
        <v>1</v>
      </c>
      <c r="F24" s="54">
        <v>1</v>
      </c>
      <c r="G24" s="54"/>
      <c r="H24" s="54"/>
      <c r="I24" s="55">
        <v>8974</v>
      </c>
      <c r="J24" s="56">
        <v>9211</v>
      </c>
      <c r="K24" s="50">
        <f t="shared" ref="K24:K27" si="5">I24-J24</f>
        <v>-237</v>
      </c>
      <c r="L24" s="101"/>
      <c r="M24" s="56">
        <v>9211</v>
      </c>
      <c r="N24" s="51"/>
      <c r="O24" s="51"/>
      <c r="P24" s="51"/>
      <c r="Q24" s="51"/>
      <c r="R24" s="51"/>
      <c r="S24" s="51"/>
      <c r="T24" s="51"/>
      <c r="U24" s="51"/>
      <c r="V24" s="6"/>
      <c r="W24" s="6"/>
      <c r="X24" s="6"/>
      <c r="Y24" s="6"/>
      <c r="Z24" s="6"/>
    </row>
    <row r="25" spans="1:26" s="7" customFormat="1" ht="146.25" outlineLevel="1">
      <c r="A25" s="88" t="s">
        <v>234</v>
      </c>
      <c r="B25" s="36"/>
      <c r="C25" s="71" t="s">
        <v>114</v>
      </c>
      <c r="D25" s="74" t="s">
        <v>166</v>
      </c>
      <c r="E25" s="54">
        <v>1</v>
      </c>
      <c r="F25" s="54">
        <v>1</v>
      </c>
      <c r="G25" s="54"/>
      <c r="H25" s="54"/>
      <c r="I25" s="55">
        <v>47555</v>
      </c>
      <c r="J25" s="56">
        <v>43070</v>
      </c>
      <c r="K25" s="50">
        <f t="shared" si="5"/>
        <v>4485</v>
      </c>
      <c r="L25" s="101"/>
      <c r="M25" s="56">
        <v>43070</v>
      </c>
      <c r="N25" s="51"/>
      <c r="O25" s="51"/>
      <c r="P25" s="51"/>
      <c r="Q25" s="51"/>
      <c r="R25" s="51"/>
      <c r="S25" s="51"/>
      <c r="T25" s="51"/>
      <c r="U25" s="51"/>
      <c r="V25" s="6"/>
      <c r="W25" s="6"/>
      <c r="X25" s="6"/>
      <c r="Y25" s="6"/>
      <c r="Z25" s="6"/>
    </row>
    <row r="26" spans="1:26" s="7" customFormat="1" ht="31.5">
      <c r="A26" s="91">
        <v>3</v>
      </c>
      <c r="B26" s="36"/>
      <c r="C26" s="75" t="s">
        <v>115</v>
      </c>
      <c r="D26" s="73" t="s">
        <v>166</v>
      </c>
      <c r="E26" s="52">
        <v>1</v>
      </c>
      <c r="F26" s="52">
        <v>1</v>
      </c>
      <c r="G26" s="54"/>
      <c r="H26" s="54"/>
      <c r="I26" s="49">
        <f>I27</f>
        <v>8933</v>
      </c>
      <c r="J26" s="49">
        <f>J27</f>
        <v>8748</v>
      </c>
      <c r="K26" s="49">
        <f>K27</f>
        <v>185</v>
      </c>
      <c r="L26" s="101"/>
      <c r="M26" s="49">
        <f>M27</f>
        <v>8748</v>
      </c>
      <c r="N26" s="51"/>
      <c r="O26" s="51"/>
      <c r="P26" s="51"/>
      <c r="Q26" s="51"/>
      <c r="R26" s="51"/>
      <c r="S26" s="51"/>
      <c r="T26" s="51"/>
      <c r="U26" s="51"/>
      <c r="V26" s="6"/>
      <c r="W26" s="6"/>
      <c r="X26" s="6"/>
      <c r="Y26" s="6"/>
      <c r="Z26" s="6"/>
    </row>
    <row r="27" spans="1:26" s="7" customFormat="1" ht="78.75" outlineLevel="1">
      <c r="A27" s="88" t="s">
        <v>235</v>
      </c>
      <c r="B27" s="36"/>
      <c r="C27" s="71" t="s">
        <v>116</v>
      </c>
      <c r="D27" s="74" t="s">
        <v>166</v>
      </c>
      <c r="E27" s="54">
        <v>1</v>
      </c>
      <c r="F27" s="54">
        <v>1</v>
      </c>
      <c r="G27" s="54"/>
      <c r="H27" s="54"/>
      <c r="I27" s="55">
        <v>8933</v>
      </c>
      <c r="J27" s="56">
        <v>8748</v>
      </c>
      <c r="K27" s="50">
        <f t="shared" si="5"/>
        <v>185</v>
      </c>
      <c r="L27" s="101"/>
      <c r="M27" s="56">
        <v>8748</v>
      </c>
      <c r="N27" s="51"/>
      <c r="O27" s="51"/>
      <c r="P27" s="51"/>
      <c r="Q27" s="51"/>
      <c r="R27" s="51"/>
      <c r="S27" s="51"/>
      <c r="T27" s="51"/>
      <c r="U27" s="51"/>
      <c r="V27" s="6"/>
      <c r="W27" s="6"/>
      <c r="X27" s="6"/>
      <c r="Y27" s="6"/>
      <c r="Z27" s="6"/>
    </row>
    <row r="28" spans="1:26" s="7" customFormat="1" ht="52.5" customHeight="1">
      <c r="A28" s="91">
        <v>4</v>
      </c>
      <c r="B28" s="36"/>
      <c r="C28" s="76" t="s">
        <v>117</v>
      </c>
      <c r="D28" s="77"/>
      <c r="E28" s="48">
        <f>E29+E33</f>
        <v>6</v>
      </c>
      <c r="F28" s="48">
        <f>F29+F33</f>
        <v>1</v>
      </c>
      <c r="G28" s="54"/>
      <c r="H28" s="54"/>
      <c r="I28" s="49">
        <f>I29+I33</f>
        <v>1524</v>
      </c>
      <c r="J28" s="49">
        <f>J29+J33</f>
        <v>115</v>
      </c>
      <c r="K28" s="49">
        <f>K29+K33</f>
        <v>1409</v>
      </c>
      <c r="L28" s="101"/>
      <c r="M28" s="49">
        <f>M29+M33</f>
        <v>115</v>
      </c>
      <c r="N28" s="51"/>
      <c r="O28" s="51"/>
      <c r="P28" s="51"/>
      <c r="Q28" s="51"/>
      <c r="R28" s="51"/>
      <c r="S28" s="51"/>
      <c r="T28" s="51"/>
      <c r="U28" s="51"/>
      <c r="V28" s="6"/>
      <c r="W28" s="6"/>
      <c r="X28" s="6"/>
      <c r="Y28" s="6"/>
      <c r="Z28" s="6"/>
    </row>
    <row r="29" spans="1:26" s="7" customFormat="1" ht="45" customHeight="1" outlineLevel="1">
      <c r="A29" s="88" t="s">
        <v>236</v>
      </c>
      <c r="B29" s="36"/>
      <c r="C29" s="78" t="s">
        <v>118</v>
      </c>
      <c r="D29" s="74" t="s">
        <v>167</v>
      </c>
      <c r="E29" s="58">
        <f>SUM(E30:E32)</f>
        <v>3</v>
      </c>
      <c r="F29" s="58">
        <f t="shared" ref="F29:K29" si="6">SUM(F30:F32)</f>
        <v>0</v>
      </c>
      <c r="G29" s="58">
        <f t="shared" si="6"/>
        <v>0</v>
      </c>
      <c r="H29" s="58">
        <f t="shared" si="6"/>
        <v>0</v>
      </c>
      <c r="I29" s="59">
        <f t="shared" si="6"/>
        <v>1227</v>
      </c>
      <c r="J29" s="59">
        <f t="shared" si="6"/>
        <v>0</v>
      </c>
      <c r="K29" s="59">
        <f t="shared" si="6"/>
        <v>1227</v>
      </c>
      <c r="L29" s="101"/>
      <c r="M29" s="59">
        <f t="shared" ref="M29" si="7">SUM(M30:M32)</f>
        <v>0</v>
      </c>
      <c r="N29" s="51"/>
      <c r="O29" s="51"/>
      <c r="P29" s="51"/>
      <c r="Q29" s="51"/>
      <c r="R29" s="51"/>
      <c r="S29" s="51"/>
      <c r="T29" s="51"/>
      <c r="U29" s="51"/>
      <c r="V29" s="6"/>
      <c r="W29" s="6"/>
      <c r="X29" s="6"/>
      <c r="Y29" s="6"/>
      <c r="Z29" s="6"/>
    </row>
    <row r="30" spans="1:26" s="7" customFormat="1" ht="45" customHeight="1" outlineLevel="1">
      <c r="A30" s="88" t="s">
        <v>237</v>
      </c>
      <c r="B30" s="36"/>
      <c r="C30" s="71" t="s">
        <v>113</v>
      </c>
      <c r="D30" s="74" t="s">
        <v>167</v>
      </c>
      <c r="E30" s="60">
        <v>1</v>
      </c>
      <c r="F30" s="54"/>
      <c r="G30" s="54"/>
      <c r="H30" s="54"/>
      <c r="I30" s="55">
        <v>291</v>
      </c>
      <c r="J30" s="55"/>
      <c r="K30" s="50">
        <f t="shared" ref="K30:K32" si="8">I30-J30</f>
        <v>291</v>
      </c>
      <c r="L30" s="101"/>
      <c r="M30" s="55"/>
      <c r="N30" s="51"/>
      <c r="O30" s="51"/>
      <c r="P30" s="51"/>
      <c r="Q30" s="51"/>
      <c r="R30" s="51"/>
      <c r="S30" s="51"/>
      <c r="T30" s="51"/>
      <c r="U30" s="51"/>
      <c r="V30" s="6"/>
      <c r="W30" s="6"/>
      <c r="X30" s="6"/>
      <c r="Y30" s="6"/>
      <c r="Z30" s="6"/>
    </row>
    <row r="31" spans="1:26" s="7" customFormat="1" ht="135" customHeight="1" outlineLevel="1">
      <c r="A31" s="88" t="s">
        <v>238</v>
      </c>
      <c r="B31" s="36"/>
      <c r="C31" s="71" t="s">
        <v>114</v>
      </c>
      <c r="D31" s="74" t="s">
        <v>167</v>
      </c>
      <c r="E31" s="60">
        <v>1</v>
      </c>
      <c r="F31" s="54"/>
      <c r="G31" s="54"/>
      <c r="H31" s="54"/>
      <c r="I31" s="55">
        <v>647</v>
      </c>
      <c r="J31" s="55"/>
      <c r="K31" s="50">
        <f t="shared" si="8"/>
        <v>647</v>
      </c>
      <c r="L31" s="101"/>
      <c r="M31" s="55"/>
      <c r="N31" s="51"/>
      <c r="O31" s="51"/>
      <c r="P31" s="51"/>
      <c r="Q31" s="51"/>
      <c r="R31" s="51"/>
      <c r="S31" s="51"/>
      <c r="T31" s="51"/>
      <c r="U31" s="51"/>
      <c r="V31" s="6"/>
      <c r="W31" s="6"/>
      <c r="X31" s="6"/>
      <c r="Y31" s="6"/>
      <c r="Z31" s="6"/>
    </row>
    <row r="32" spans="1:26" s="7" customFormat="1" ht="45" customHeight="1" outlineLevel="1">
      <c r="A32" s="88" t="s">
        <v>239</v>
      </c>
      <c r="B32" s="36"/>
      <c r="C32" s="71" t="s">
        <v>116</v>
      </c>
      <c r="D32" s="74" t="s">
        <v>167</v>
      </c>
      <c r="E32" s="60">
        <v>1</v>
      </c>
      <c r="F32" s="54"/>
      <c r="G32" s="54"/>
      <c r="H32" s="54"/>
      <c r="I32" s="55">
        <v>289</v>
      </c>
      <c r="J32" s="55"/>
      <c r="K32" s="50">
        <f t="shared" si="8"/>
        <v>289</v>
      </c>
      <c r="L32" s="101"/>
      <c r="M32" s="55"/>
      <c r="N32" s="51"/>
      <c r="O32" s="51"/>
      <c r="P32" s="51"/>
      <c r="Q32" s="51"/>
      <c r="R32" s="51"/>
      <c r="S32" s="51"/>
      <c r="T32" s="51"/>
      <c r="U32" s="51"/>
      <c r="V32" s="6"/>
      <c r="W32" s="6"/>
      <c r="X32" s="6"/>
      <c r="Y32" s="6"/>
      <c r="Z32" s="6"/>
    </row>
    <row r="33" spans="1:26" s="7" customFormat="1" ht="45" customHeight="1" outlineLevel="1">
      <c r="A33" s="88" t="s">
        <v>240</v>
      </c>
      <c r="B33" s="36"/>
      <c r="C33" s="78" t="s">
        <v>119</v>
      </c>
      <c r="D33" s="79" t="s">
        <v>167</v>
      </c>
      <c r="E33" s="61">
        <f>SUM(E34:E36)</f>
        <v>3</v>
      </c>
      <c r="F33" s="61">
        <f t="shared" ref="F33:K33" si="9">SUM(F34:F36)</f>
        <v>1</v>
      </c>
      <c r="G33" s="61">
        <f t="shared" si="9"/>
        <v>0</v>
      </c>
      <c r="H33" s="61">
        <f t="shared" si="9"/>
        <v>0</v>
      </c>
      <c r="I33" s="61">
        <f t="shared" si="9"/>
        <v>297</v>
      </c>
      <c r="J33" s="61">
        <f t="shared" si="9"/>
        <v>115</v>
      </c>
      <c r="K33" s="61">
        <f t="shared" si="9"/>
        <v>182</v>
      </c>
      <c r="L33" s="101"/>
      <c r="M33" s="61">
        <f t="shared" ref="M33" si="10">SUM(M34:M36)</f>
        <v>115</v>
      </c>
      <c r="N33" s="51"/>
      <c r="O33" s="51"/>
      <c r="P33" s="51"/>
      <c r="Q33" s="51"/>
      <c r="R33" s="51"/>
      <c r="S33" s="51"/>
      <c r="T33" s="51"/>
      <c r="U33" s="51"/>
      <c r="V33" s="6"/>
      <c r="W33" s="6"/>
      <c r="X33" s="6"/>
      <c r="Y33" s="6"/>
      <c r="Z33" s="6"/>
    </row>
    <row r="34" spans="1:26" s="7" customFormat="1" ht="45" customHeight="1" outlineLevel="1">
      <c r="A34" s="88" t="s">
        <v>241</v>
      </c>
      <c r="B34" s="36"/>
      <c r="C34" s="71" t="s">
        <v>113</v>
      </c>
      <c r="D34" s="79" t="s">
        <v>167</v>
      </c>
      <c r="E34" s="54">
        <v>1</v>
      </c>
      <c r="F34" s="54">
        <v>1</v>
      </c>
      <c r="G34" s="54"/>
      <c r="H34" s="54"/>
      <c r="I34" s="55">
        <v>101</v>
      </c>
      <c r="J34" s="56">
        <v>115</v>
      </c>
      <c r="K34" s="51">
        <f>I34-J34</f>
        <v>-14</v>
      </c>
      <c r="L34" s="101"/>
      <c r="M34" s="56">
        <v>115</v>
      </c>
      <c r="N34" s="51"/>
      <c r="O34" s="51"/>
      <c r="P34" s="51"/>
      <c r="Q34" s="51"/>
      <c r="R34" s="51"/>
      <c r="S34" s="51"/>
      <c r="T34" s="51"/>
      <c r="U34" s="51"/>
      <c r="V34" s="6"/>
      <c r="W34" s="6"/>
      <c r="X34" s="6"/>
      <c r="Y34" s="6"/>
      <c r="Z34" s="6"/>
    </row>
    <row r="35" spans="1:26" s="7" customFormat="1" ht="135" customHeight="1" outlineLevel="1">
      <c r="A35" s="88" t="s">
        <v>242</v>
      </c>
      <c r="B35" s="36"/>
      <c r="C35" s="71" t="s">
        <v>114</v>
      </c>
      <c r="D35" s="74" t="s">
        <v>167</v>
      </c>
      <c r="E35" s="54">
        <v>1</v>
      </c>
      <c r="F35" s="54"/>
      <c r="G35" s="54"/>
      <c r="H35" s="54"/>
      <c r="I35" s="55">
        <v>96</v>
      </c>
      <c r="J35" s="56"/>
      <c r="K35" s="51">
        <f>I35-J35</f>
        <v>96</v>
      </c>
      <c r="L35" s="101"/>
      <c r="M35" s="56"/>
      <c r="N35" s="51"/>
      <c r="O35" s="51"/>
      <c r="P35" s="51"/>
      <c r="Q35" s="51"/>
      <c r="R35" s="51"/>
      <c r="S35" s="51"/>
      <c r="T35" s="51"/>
      <c r="U35" s="51"/>
      <c r="V35" s="6"/>
      <c r="W35" s="6"/>
      <c r="X35" s="6"/>
      <c r="Y35" s="6"/>
      <c r="Z35" s="6"/>
    </row>
    <row r="36" spans="1:26" s="7" customFormat="1" ht="45" customHeight="1" outlineLevel="1">
      <c r="A36" s="88" t="s">
        <v>243</v>
      </c>
      <c r="B36" s="36"/>
      <c r="C36" s="71" t="s">
        <v>116</v>
      </c>
      <c r="D36" s="74" t="s">
        <v>167</v>
      </c>
      <c r="E36" s="54">
        <v>1</v>
      </c>
      <c r="F36" s="54"/>
      <c r="G36" s="54"/>
      <c r="H36" s="54"/>
      <c r="I36" s="55">
        <v>100</v>
      </c>
      <c r="J36" s="56"/>
      <c r="K36" s="51">
        <f>I36-J36</f>
        <v>100</v>
      </c>
      <c r="L36" s="101"/>
      <c r="M36" s="56"/>
      <c r="N36" s="51"/>
      <c r="O36" s="51"/>
      <c r="P36" s="51"/>
      <c r="Q36" s="51"/>
      <c r="R36" s="51"/>
      <c r="S36" s="51"/>
      <c r="T36" s="51"/>
      <c r="U36" s="51"/>
      <c r="V36" s="6"/>
      <c r="W36" s="6"/>
      <c r="X36" s="6"/>
      <c r="Y36" s="6"/>
      <c r="Z36" s="6"/>
    </row>
    <row r="37" spans="1:26" s="7" customFormat="1" ht="21">
      <c r="A37" s="88" t="s">
        <v>244</v>
      </c>
      <c r="B37" s="36"/>
      <c r="C37" s="76" t="s">
        <v>120</v>
      </c>
      <c r="D37" s="77"/>
      <c r="E37" s="48">
        <f>E38+E48+E81+E91</f>
        <v>69</v>
      </c>
      <c r="F37" s="48">
        <f>F38+F48+F81+F91</f>
        <v>46</v>
      </c>
      <c r="G37" s="54"/>
      <c r="H37" s="54"/>
      <c r="I37" s="49">
        <f>I48+I38+I81+I91</f>
        <v>38405</v>
      </c>
      <c r="J37" s="49">
        <f>J48+J38+J81+J91</f>
        <v>23526</v>
      </c>
      <c r="K37" s="49">
        <f>K48+K38+K81+K91</f>
        <v>14879</v>
      </c>
      <c r="L37" s="101"/>
      <c r="M37" s="49">
        <f>M48+M38+M81+M91</f>
        <v>23526</v>
      </c>
      <c r="N37" s="51"/>
      <c r="O37" s="51"/>
      <c r="P37" s="51"/>
      <c r="Q37" s="51"/>
      <c r="R37" s="51"/>
      <c r="S37" s="51"/>
      <c r="T37" s="51"/>
      <c r="U37" s="51"/>
      <c r="V37" s="6"/>
      <c r="W37" s="6"/>
      <c r="X37" s="6"/>
      <c r="Y37" s="6"/>
      <c r="Z37" s="6"/>
    </row>
    <row r="38" spans="1:26" s="7" customFormat="1" ht="33.75" outlineLevel="1">
      <c r="A38" s="88" t="s">
        <v>245</v>
      </c>
      <c r="B38" s="36"/>
      <c r="C38" s="78" t="s">
        <v>120</v>
      </c>
      <c r="D38" s="79" t="s">
        <v>168</v>
      </c>
      <c r="E38" s="58">
        <f>SUM(E39:E47)</f>
        <v>9</v>
      </c>
      <c r="F38" s="58">
        <v>9</v>
      </c>
      <c r="G38" s="58">
        <f>SUM(G39:G60)</f>
        <v>0</v>
      </c>
      <c r="H38" s="58">
        <f>SUM(H39:H60)</f>
        <v>0</v>
      </c>
      <c r="I38" s="58">
        <f>SUM(I39:I47)</f>
        <v>19102</v>
      </c>
      <c r="J38" s="58">
        <f>SUM(J39:J47)</f>
        <v>16238</v>
      </c>
      <c r="K38" s="58">
        <f>SUM(K39:K47)</f>
        <v>2864</v>
      </c>
      <c r="L38" s="101"/>
      <c r="M38" s="58">
        <f>SUM(M39:M47)</f>
        <v>16238</v>
      </c>
      <c r="N38" s="51"/>
      <c r="O38" s="51"/>
      <c r="P38" s="51"/>
      <c r="Q38" s="51"/>
      <c r="R38" s="51"/>
      <c r="S38" s="51"/>
      <c r="T38" s="51"/>
      <c r="U38" s="51"/>
      <c r="V38" s="6"/>
      <c r="W38" s="6"/>
      <c r="X38" s="6"/>
      <c r="Y38" s="6"/>
      <c r="Z38" s="6"/>
    </row>
    <row r="39" spans="1:26" s="7" customFormat="1" ht="90" outlineLevel="2">
      <c r="A39" s="88" t="s">
        <v>246</v>
      </c>
      <c r="B39" s="36"/>
      <c r="C39" s="71" t="s">
        <v>207</v>
      </c>
      <c r="D39" s="80" t="s">
        <v>168</v>
      </c>
      <c r="E39" s="62">
        <v>1</v>
      </c>
      <c r="F39" s="54">
        <v>1</v>
      </c>
      <c r="G39" s="54"/>
      <c r="H39" s="54"/>
      <c r="I39" s="55">
        <v>3202</v>
      </c>
      <c r="J39" s="55">
        <v>2722</v>
      </c>
      <c r="K39" s="50">
        <f t="shared" ref="K39:K58" si="11">I39-J39</f>
        <v>480</v>
      </c>
      <c r="L39" s="101"/>
      <c r="M39" s="55">
        <v>2722</v>
      </c>
      <c r="N39" s="51"/>
      <c r="O39" s="51"/>
      <c r="P39" s="51"/>
      <c r="Q39" s="51"/>
      <c r="R39" s="51"/>
      <c r="S39" s="51"/>
      <c r="T39" s="51"/>
      <c r="U39" s="51"/>
      <c r="V39" s="6"/>
      <c r="W39" s="6"/>
      <c r="X39" s="6"/>
      <c r="Y39" s="6"/>
      <c r="Z39" s="6"/>
    </row>
    <row r="40" spans="1:26" s="7" customFormat="1" ht="123.75" outlineLevel="2">
      <c r="A40" s="88" t="s">
        <v>247</v>
      </c>
      <c r="B40" s="36"/>
      <c r="C40" s="71" t="s">
        <v>206</v>
      </c>
      <c r="D40" s="80" t="s">
        <v>168</v>
      </c>
      <c r="E40" s="60">
        <v>1</v>
      </c>
      <c r="F40" s="54">
        <v>1</v>
      </c>
      <c r="G40" s="54"/>
      <c r="H40" s="54"/>
      <c r="I40" s="55">
        <v>1219</v>
      </c>
      <c r="J40" s="55">
        <v>1036</v>
      </c>
      <c r="K40" s="50">
        <f t="shared" si="11"/>
        <v>183</v>
      </c>
      <c r="L40" s="101"/>
      <c r="M40" s="55">
        <v>1036</v>
      </c>
      <c r="N40" s="51"/>
      <c r="O40" s="51"/>
      <c r="P40" s="51"/>
      <c r="Q40" s="51"/>
      <c r="R40" s="51"/>
      <c r="S40" s="51"/>
      <c r="T40" s="51"/>
      <c r="U40" s="51"/>
      <c r="V40" s="6"/>
      <c r="W40" s="6"/>
      <c r="X40" s="6"/>
      <c r="Y40" s="6"/>
      <c r="Z40" s="6"/>
    </row>
    <row r="41" spans="1:26" s="7" customFormat="1" ht="101.25" outlineLevel="2">
      <c r="A41" s="88" t="s">
        <v>248</v>
      </c>
      <c r="B41" s="36"/>
      <c r="C41" s="71" t="s">
        <v>122</v>
      </c>
      <c r="D41" s="80" t="s">
        <v>168</v>
      </c>
      <c r="E41" s="60">
        <v>1</v>
      </c>
      <c r="F41" s="54">
        <v>1</v>
      </c>
      <c r="G41" s="54"/>
      <c r="H41" s="54"/>
      <c r="I41" s="55">
        <v>1179</v>
      </c>
      <c r="J41" s="55">
        <v>1002</v>
      </c>
      <c r="K41" s="50">
        <f t="shared" si="11"/>
        <v>177</v>
      </c>
      <c r="L41" s="101"/>
      <c r="M41" s="55">
        <v>1002</v>
      </c>
      <c r="N41" s="51"/>
      <c r="O41" s="51"/>
      <c r="P41" s="51"/>
      <c r="Q41" s="51"/>
      <c r="R41" s="51"/>
      <c r="S41" s="51"/>
      <c r="T41" s="51"/>
      <c r="U41" s="51"/>
      <c r="V41" s="6"/>
      <c r="W41" s="6"/>
      <c r="X41" s="6"/>
      <c r="Y41" s="6"/>
      <c r="Z41" s="6"/>
    </row>
    <row r="42" spans="1:26" s="7" customFormat="1" ht="90" outlineLevel="2">
      <c r="A42" s="88" t="s">
        <v>249</v>
      </c>
      <c r="B42" s="36"/>
      <c r="C42" s="71" t="s">
        <v>123</v>
      </c>
      <c r="D42" s="80" t="s">
        <v>168</v>
      </c>
      <c r="E42" s="60">
        <v>1</v>
      </c>
      <c r="F42" s="54">
        <v>1</v>
      </c>
      <c r="G42" s="54"/>
      <c r="H42" s="54"/>
      <c r="I42" s="55">
        <v>5639</v>
      </c>
      <c r="J42" s="55">
        <v>4793</v>
      </c>
      <c r="K42" s="50">
        <f t="shared" si="11"/>
        <v>846</v>
      </c>
      <c r="L42" s="101"/>
      <c r="M42" s="55">
        <v>4793</v>
      </c>
      <c r="N42" s="51"/>
      <c r="O42" s="51"/>
      <c r="P42" s="51"/>
      <c r="Q42" s="51"/>
      <c r="R42" s="51"/>
      <c r="S42" s="51"/>
      <c r="T42" s="51"/>
      <c r="U42" s="51"/>
      <c r="V42" s="6"/>
      <c r="W42" s="6"/>
      <c r="X42" s="6"/>
      <c r="Y42" s="6"/>
      <c r="Z42" s="6"/>
    </row>
    <row r="43" spans="1:26" s="7" customFormat="1" ht="90" outlineLevel="2">
      <c r="A43" s="88" t="s">
        <v>250</v>
      </c>
      <c r="B43" s="36"/>
      <c r="C43" s="81" t="s">
        <v>205</v>
      </c>
      <c r="D43" s="80" t="s">
        <v>168</v>
      </c>
      <c r="E43" s="62">
        <v>1</v>
      </c>
      <c r="F43" s="54">
        <v>1</v>
      </c>
      <c r="G43" s="54"/>
      <c r="H43" s="54"/>
      <c r="I43" s="55">
        <v>2397</v>
      </c>
      <c r="J43" s="55">
        <v>2038</v>
      </c>
      <c r="K43" s="50">
        <f t="shared" si="11"/>
        <v>359</v>
      </c>
      <c r="L43" s="101"/>
      <c r="M43" s="55">
        <v>2038</v>
      </c>
      <c r="N43" s="51"/>
      <c r="O43" s="51"/>
      <c r="P43" s="51"/>
      <c r="Q43" s="51"/>
      <c r="R43" s="51"/>
      <c r="S43" s="51"/>
      <c r="T43" s="51"/>
      <c r="U43" s="51"/>
      <c r="V43" s="6"/>
      <c r="W43" s="6"/>
      <c r="X43" s="6"/>
      <c r="Y43" s="6"/>
      <c r="Z43" s="6"/>
    </row>
    <row r="44" spans="1:26" s="7" customFormat="1" ht="56.25" outlineLevel="2">
      <c r="A44" s="88" t="s">
        <v>251</v>
      </c>
      <c r="B44" s="36"/>
      <c r="C44" s="81" t="s">
        <v>125</v>
      </c>
      <c r="D44" s="80" t="s">
        <v>168</v>
      </c>
      <c r="E44" s="60">
        <v>1</v>
      </c>
      <c r="F44" s="54">
        <v>1</v>
      </c>
      <c r="G44" s="54"/>
      <c r="H44" s="54"/>
      <c r="I44" s="55">
        <v>1197</v>
      </c>
      <c r="J44" s="55">
        <v>1018</v>
      </c>
      <c r="K44" s="50">
        <f t="shared" si="11"/>
        <v>179</v>
      </c>
      <c r="L44" s="101"/>
      <c r="M44" s="55">
        <v>1018</v>
      </c>
      <c r="N44" s="51"/>
      <c r="O44" s="51"/>
      <c r="P44" s="51"/>
      <c r="Q44" s="51"/>
      <c r="R44" s="51"/>
      <c r="S44" s="51"/>
      <c r="T44" s="51"/>
      <c r="U44" s="51"/>
      <c r="V44" s="6"/>
      <c r="W44" s="6"/>
      <c r="X44" s="6"/>
      <c r="Y44" s="6"/>
      <c r="Z44" s="6"/>
    </row>
    <row r="45" spans="1:26" s="7" customFormat="1" ht="56.25" outlineLevel="2">
      <c r="A45" s="88" t="s">
        <v>252</v>
      </c>
      <c r="B45" s="36"/>
      <c r="C45" s="81" t="s">
        <v>126</v>
      </c>
      <c r="D45" s="80" t="s">
        <v>168</v>
      </c>
      <c r="E45" s="60">
        <v>1</v>
      </c>
      <c r="F45" s="54">
        <v>1</v>
      </c>
      <c r="G45" s="54"/>
      <c r="H45" s="54"/>
      <c r="I45" s="55">
        <v>1197</v>
      </c>
      <c r="J45" s="55">
        <v>1018</v>
      </c>
      <c r="K45" s="50">
        <f t="shared" si="11"/>
        <v>179</v>
      </c>
      <c r="L45" s="101"/>
      <c r="M45" s="55">
        <v>1018</v>
      </c>
      <c r="N45" s="51"/>
      <c r="O45" s="51"/>
      <c r="P45" s="51"/>
      <c r="Q45" s="51"/>
      <c r="R45" s="51"/>
      <c r="S45" s="51"/>
      <c r="T45" s="51"/>
      <c r="U45" s="51"/>
      <c r="V45" s="6"/>
      <c r="W45" s="6"/>
      <c r="X45" s="6"/>
      <c r="Y45" s="6"/>
      <c r="Z45" s="6"/>
    </row>
    <row r="46" spans="1:26" s="7" customFormat="1" ht="101.25" outlineLevel="2">
      <c r="A46" s="88" t="s">
        <v>253</v>
      </c>
      <c r="B46" s="36"/>
      <c r="C46" s="71" t="s">
        <v>200</v>
      </c>
      <c r="D46" s="80" t="s">
        <v>168</v>
      </c>
      <c r="E46" s="60">
        <v>1</v>
      </c>
      <c r="F46" s="54">
        <v>1</v>
      </c>
      <c r="G46" s="54"/>
      <c r="H46" s="54"/>
      <c r="I46" s="55">
        <v>1060</v>
      </c>
      <c r="J46" s="55">
        <v>901</v>
      </c>
      <c r="K46" s="50">
        <f t="shared" si="11"/>
        <v>159</v>
      </c>
      <c r="L46" s="101"/>
      <c r="M46" s="55">
        <v>901</v>
      </c>
      <c r="N46" s="51"/>
      <c r="O46" s="51"/>
      <c r="P46" s="51"/>
      <c r="Q46" s="51"/>
      <c r="R46" s="51"/>
      <c r="S46" s="51"/>
      <c r="T46" s="51"/>
      <c r="U46" s="51"/>
      <c r="V46" s="6"/>
      <c r="W46" s="6"/>
      <c r="X46" s="6"/>
      <c r="Y46" s="6"/>
      <c r="Z46" s="6"/>
    </row>
    <row r="47" spans="1:26" s="7" customFormat="1" ht="90" outlineLevel="2">
      <c r="A47" s="88" t="s">
        <v>254</v>
      </c>
      <c r="B47" s="36"/>
      <c r="C47" s="81" t="s">
        <v>204</v>
      </c>
      <c r="D47" s="80" t="s">
        <v>168</v>
      </c>
      <c r="E47" s="62">
        <v>1</v>
      </c>
      <c r="F47" s="54">
        <v>1</v>
      </c>
      <c r="G47" s="54"/>
      <c r="H47" s="54"/>
      <c r="I47" s="55">
        <v>2012</v>
      </c>
      <c r="J47" s="55">
        <v>1710</v>
      </c>
      <c r="K47" s="50">
        <f t="shared" si="11"/>
        <v>302</v>
      </c>
      <c r="L47" s="101"/>
      <c r="M47" s="55">
        <v>1710</v>
      </c>
      <c r="N47" s="51"/>
      <c r="O47" s="51"/>
      <c r="P47" s="51"/>
      <c r="Q47" s="51"/>
      <c r="R47" s="51"/>
      <c r="S47" s="51"/>
      <c r="T47" s="51"/>
      <c r="U47" s="51"/>
      <c r="V47" s="6"/>
      <c r="W47" s="6"/>
      <c r="X47" s="6"/>
      <c r="Y47" s="6"/>
      <c r="Z47" s="6"/>
    </row>
    <row r="48" spans="1:26" s="7" customFormat="1" outlineLevel="1">
      <c r="A48" s="88" t="s">
        <v>255</v>
      </c>
      <c r="B48" s="36"/>
      <c r="C48" s="82" t="s">
        <v>128</v>
      </c>
      <c r="D48" s="79" t="s">
        <v>168</v>
      </c>
      <c r="E48" s="55">
        <f>E49+E59+E65+E75</f>
        <v>28</v>
      </c>
      <c r="F48" s="55">
        <v>28</v>
      </c>
      <c r="G48" s="55">
        <f t="shared" ref="G48:H48" si="12">G49+G59+G65+G75</f>
        <v>0</v>
      </c>
      <c r="H48" s="55">
        <f t="shared" si="12"/>
        <v>0</v>
      </c>
      <c r="I48" s="63">
        <f>I49+I59+I65+I75</f>
        <v>4329</v>
      </c>
      <c r="J48" s="63">
        <f>J49+J59+J65+J75</f>
        <v>3687</v>
      </c>
      <c r="K48" s="63">
        <f>K49+K59+K65+K75</f>
        <v>642</v>
      </c>
      <c r="L48" s="101"/>
      <c r="M48" s="63">
        <f>M49+M59+M65+M75</f>
        <v>3687</v>
      </c>
      <c r="N48" s="51"/>
      <c r="O48" s="51"/>
      <c r="P48" s="51"/>
      <c r="Q48" s="51"/>
      <c r="R48" s="51"/>
      <c r="S48" s="51"/>
      <c r="T48" s="51"/>
      <c r="U48" s="51"/>
      <c r="V48" s="6"/>
      <c r="W48" s="6"/>
      <c r="X48" s="6"/>
      <c r="Y48" s="6"/>
      <c r="Z48" s="6"/>
    </row>
    <row r="49" spans="1:26" s="7" customFormat="1" ht="22.5" outlineLevel="1">
      <c r="A49" s="88" t="s">
        <v>256</v>
      </c>
      <c r="B49" s="36"/>
      <c r="C49" s="82" t="s">
        <v>129</v>
      </c>
      <c r="D49" s="79" t="s">
        <v>168</v>
      </c>
      <c r="E49" s="64">
        <f>SUM(E50:E58)</f>
        <v>9</v>
      </c>
      <c r="F49" s="64">
        <f t="shared" ref="F49:K49" si="13">SUM(F50:F58)</f>
        <v>9</v>
      </c>
      <c r="G49" s="64">
        <f t="shared" si="13"/>
        <v>0</v>
      </c>
      <c r="H49" s="64">
        <f t="shared" si="13"/>
        <v>0</v>
      </c>
      <c r="I49" s="64">
        <f t="shared" si="13"/>
        <v>849</v>
      </c>
      <c r="J49" s="64">
        <f t="shared" si="13"/>
        <v>723</v>
      </c>
      <c r="K49" s="64">
        <f t="shared" si="13"/>
        <v>126</v>
      </c>
      <c r="L49" s="101"/>
      <c r="M49" s="64">
        <f t="shared" ref="M49" si="14">SUM(M50:M58)</f>
        <v>723</v>
      </c>
      <c r="N49" s="51"/>
      <c r="O49" s="51"/>
      <c r="P49" s="51"/>
      <c r="Q49" s="51"/>
      <c r="R49" s="51"/>
      <c r="S49" s="51"/>
      <c r="T49" s="51"/>
      <c r="U49" s="51"/>
      <c r="V49" s="6"/>
      <c r="W49" s="6"/>
      <c r="X49" s="6"/>
      <c r="Y49" s="6"/>
      <c r="Z49" s="6"/>
    </row>
    <row r="50" spans="1:26" s="7" customFormat="1" ht="90" outlineLevel="2">
      <c r="A50" s="88" t="s">
        <v>257</v>
      </c>
      <c r="B50" s="36"/>
      <c r="C50" s="71" t="s">
        <v>121</v>
      </c>
      <c r="D50" s="80" t="s">
        <v>168</v>
      </c>
      <c r="E50" s="62">
        <v>1</v>
      </c>
      <c r="F50" s="54">
        <v>1</v>
      </c>
      <c r="G50" s="54"/>
      <c r="H50" s="54"/>
      <c r="I50" s="55">
        <v>114</v>
      </c>
      <c r="J50" s="55">
        <v>97</v>
      </c>
      <c r="K50" s="50">
        <f t="shared" si="11"/>
        <v>17</v>
      </c>
      <c r="L50" s="101"/>
      <c r="M50" s="55">
        <v>97</v>
      </c>
      <c r="N50" s="51"/>
      <c r="O50" s="51"/>
      <c r="P50" s="51"/>
      <c r="Q50" s="51"/>
      <c r="R50" s="51"/>
      <c r="S50" s="51"/>
      <c r="T50" s="51"/>
      <c r="U50" s="51"/>
      <c r="V50" s="6"/>
      <c r="W50" s="6"/>
      <c r="X50" s="6"/>
      <c r="Y50" s="6"/>
      <c r="Z50" s="6"/>
    </row>
    <row r="51" spans="1:26" s="7" customFormat="1" ht="101.25" outlineLevel="2">
      <c r="A51" s="88" t="s">
        <v>258</v>
      </c>
      <c r="B51" s="36"/>
      <c r="C51" s="71" t="s">
        <v>203</v>
      </c>
      <c r="D51" s="80" t="s">
        <v>168</v>
      </c>
      <c r="E51" s="62">
        <v>1</v>
      </c>
      <c r="F51" s="54">
        <v>1</v>
      </c>
      <c r="G51" s="54"/>
      <c r="H51" s="54"/>
      <c r="I51" s="55">
        <v>65</v>
      </c>
      <c r="J51" s="55">
        <v>55</v>
      </c>
      <c r="K51" s="50">
        <f t="shared" si="11"/>
        <v>10</v>
      </c>
      <c r="L51" s="101"/>
      <c r="M51" s="55">
        <v>55</v>
      </c>
      <c r="N51" s="51"/>
      <c r="O51" s="51"/>
      <c r="P51" s="51"/>
      <c r="Q51" s="51"/>
      <c r="R51" s="51"/>
      <c r="S51" s="51"/>
      <c r="T51" s="51"/>
      <c r="U51" s="51"/>
      <c r="V51" s="6"/>
      <c r="W51" s="6"/>
      <c r="X51" s="6"/>
      <c r="Y51" s="6"/>
      <c r="Z51" s="6"/>
    </row>
    <row r="52" spans="1:26" s="7" customFormat="1" ht="101.25" outlineLevel="2">
      <c r="A52" s="88" t="s">
        <v>259</v>
      </c>
      <c r="B52" s="36"/>
      <c r="C52" s="71" t="s">
        <v>122</v>
      </c>
      <c r="D52" s="80" t="s">
        <v>168</v>
      </c>
      <c r="E52" s="62">
        <v>1</v>
      </c>
      <c r="F52" s="54">
        <v>1</v>
      </c>
      <c r="G52" s="54"/>
      <c r="H52" s="54"/>
      <c r="I52" s="55">
        <v>75</v>
      </c>
      <c r="J52" s="55">
        <v>64</v>
      </c>
      <c r="K52" s="50">
        <f t="shared" si="11"/>
        <v>11</v>
      </c>
      <c r="L52" s="101"/>
      <c r="M52" s="55">
        <v>64</v>
      </c>
      <c r="N52" s="51"/>
      <c r="O52" s="51"/>
      <c r="P52" s="51"/>
      <c r="Q52" s="51"/>
      <c r="R52" s="51"/>
      <c r="S52" s="51"/>
      <c r="T52" s="51"/>
      <c r="U52" s="51"/>
      <c r="V52" s="6"/>
      <c r="W52" s="6"/>
      <c r="X52" s="6"/>
      <c r="Y52" s="6"/>
      <c r="Z52" s="6"/>
    </row>
    <row r="53" spans="1:26" s="7" customFormat="1" ht="90" outlineLevel="2">
      <c r="A53" s="88" t="s">
        <v>260</v>
      </c>
      <c r="B53" s="36"/>
      <c r="C53" s="71" t="s">
        <v>123</v>
      </c>
      <c r="D53" s="80" t="s">
        <v>168</v>
      </c>
      <c r="E53" s="62">
        <v>1</v>
      </c>
      <c r="F53" s="54">
        <v>1</v>
      </c>
      <c r="G53" s="54"/>
      <c r="H53" s="54"/>
      <c r="I53" s="55">
        <v>300</v>
      </c>
      <c r="J53" s="55">
        <v>255</v>
      </c>
      <c r="K53" s="50">
        <f t="shared" si="11"/>
        <v>45</v>
      </c>
      <c r="L53" s="101"/>
      <c r="M53" s="55">
        <v>255</v>
      </c>
      <c r="N53" s="51"/>
      <c r="O53" s="51"/>
      <c r="P53" s="51"/>
      <c r="Q53" s="51"/>
      <c r="R53" s="51"/>
      <c r="S53" s="51"/>
      <c r="T53" s="51"/>
      <c r="U53" s="51"/>
      <c r="V53" s="6"/>
      <c r="W53" s="6"/>
      <c r="X53" s="6"/>
      <c r="Y53" s="6"/>
      <c r="Z53" s="6"/>
    </row>
    <row r="54" spans="1:26" s="7" customFormat="1" ht="90" outlineLevel="2">
      <c r="A54" s="88" t="s">
        <v>261</v>
      </c>
      <c r="B54" s="36"/>
      <c r="C54" s="81" t="s">
        <v>124</v>
      </c>
      <c r="D54" s="80" t="s">
        <v>168</v>
      </c>
      <c r="E54" s="62">
        <v>1</v>
      </c>
      <c r="F54" s="54">
        <v>1</v>
      </c>
      <c r="G54" s="54"/>
      <c r="H54" s="54"/>
      <c r="I54" s="55">
        <v>89</v>
      </c>
      <c r="J54" s="55">
        <v>76</v>
      </c>
      <c r="K54" s="50">
        <f t="shared" si="11"/>
        <v>13</v>
      </c>
      <c r="L54" s="101"/>
      <c r="M54" s="55">
        <v>76</v>
      </c>
      <c r="N54" s="51"/>
      <c r="O54" s="51"/>
      <c r="P54" s="51"/>
      <c r="Q54" s="51"/>
      <c r="R54" s="51"/>
      <c r="S54" s="51"/>
      <c r="T54" s="51"/>
      <c r="U54" s="51"/>
      <c r="V54" s="6"/>
      <c r="W54" s="6"/>
      <c r="X54" s="6"/>
      <c r="Y54" s="6"/>
      <c r="Z54" s="6"/>
    </row>
    <row r="55" spans="1:26" s="7" customFormat="1" ht="56.25" outlineLevel="2">
      <c r="A55" s="88" t="s">
        <v>262</v>
      </c>
      <c r="B55" s="36"/>
      <c r="C55" s="81" t="s">
        <v>125</v>
      </c>
      <c r="D55" s="80" t="s">
        <v>168</v>
      </c>
      <c r="E55" s="62">
        <v>1</v>
      </c>
      <c r="F55" s="54">
        <v>1</v>
      </c>
      <c r="G55" s="54"/>
      <c r="H55" s="54"/>
      <c r="I55" s="55">
        <v>41</v>
      </c>
      <c r="J55" s="55">
        <v>35</v>
      </c>
      <c r="K55" s="50">
        <f t="shared" si="11"/>
        <v>6</v>
      </c>
      <c r="L55" s="101"/>
      <c r="M55" s="55">
        <v>35</v>
      </c>
      <c r="N55" s="51"/>
      <c r="O55" s="51"/>
      <c r="P55" s="51"/>
      <c r="Q55" s="51"/>
      <c r="R55" s="51"/>
      <c r="S55" s="51"/>
      <c r="T55" s="51"/>
      <c r="U55" s="51"/>
      <c r="V55" s="6"/>
      <c r="W55" s="6"/>
      <c r="X55" s="6"/>
      <c r="Y55" s="6"/>
      <c r="Z55" s="6"/>
    </row>
    <row r="56" spans="1:26" s="7" customFormat="1" ht="56.25" outlineLevel="2">
      <c r="A56" s="88" t="s">
        <v>263</v>
      </c>
      <c r="B56" s="36"/>
      <c r="C56" s="81" t="s">
        <v>126</v>
      </c>
      <c r="D56" s="80" t="s">
        <v>168</v>
      </c>
      <c r="E56" s="62">
        <v>1</v>
      </c>
      <c r="F56" s="54">
        <v>1</v>
      </c>
      <c r="G56" s="54"/>
      <c r="H56" s="54"/>
      <c r="I56" s="55">
        <v>50</v>
      </c>
      <c r="J56" s="55">
        <v>43</v>
      </c>
      <c r="K56" s="50">
        <f t="shared" si="11"/>
        <v>7</v>
      </c>
      <c r="L56" s="101"/>
      <c r="M56" s="55">
        <v>43</v>
      </c>
      <c r="N56" s="51"/>
      <c r="O56" s="51"/>
      <c r="P56" s="51"/>
      <c r="Q56" s="51"/>
      <c r="R56" s="51"/>
      <c r="S56" s="51"/>
      <c r="T56" s="51"/>
      <c r="U56" s="51"/>
      <c r="V56" s="6"/>
      <c r="W56" s="6"/>
      <c r="X56" s="6"/>
      <c r="Y56" s="6"/>
      <c r="Z56" s="6"/>
    </row>
    <row r="57" spans="1:26" s="7" customFormat="1" ht="101.25" outlineLevel="2">
      <c r="A57" s="88" t="s">
        <v>264</v>
      </c>
      <c r="B57" s="36"/>
      <c r="C57" s="71" t="s">
        <v>200</v>
      </c>
      <c r="D57" s="80" t="s">
        <v>168</v>
      </c>
      <c r="E57" s="62">
        <v>1</v>
      </c>
      <c r="F57" s="54">
        <v>1</v>
      </c>
      <c r="G57" s="54"/>
      <c r="H57" s="54"/>
      <c r="I57" s="55">
        <v>50</v>
      </c>
      <c r="J57" s="55">
        <v>43</v>
      </c>
      <c r="K57" s="50">
        <f t="shared" si="11"/>
        <v>7</v>
      </c>
      <c r="L57" s="101"/>
      <c r="M57" s="55">
        <v>43</v>
      </c>
      <c r="N57" s="51"/>
      <c r="O57" s="51"/>
      <c r="P57" s="51"/>
      <c r="Q57" s="51"/>
      <c r="R57" s="51"/>
      <c r="S57" s="51"/>
      <c r="T57" s="51"/>
      <c r="U57" s="51"/>
      <c r="V57" s="6"/>
      <c r="W57" s="6"/>
      <c r="X57" s="6"/>
      <c r="Y57" s="6"/>
      <c r="Z57" s="6"/>
    </row>
    <row r="58" spans="1:26" s="7" customFormat="1" ht="90" outlineLevel="2">
      <c r="A58" s="88" t="s">
        <v>265</v>
      </c>
      <c r="B58" s="36"/>
      <c r="C58" s="81" t="s">
        <v>130</v>
      </c>
      <c r="D58" s="80" t="s">
        <v>168</v>
      </c>
      <c r="E58" s="62">
        <v>1</v>
      </c>
      <c r="F58" s="54">
        <v>1</v>
      </c>
      <c r="G58" s="54"/>
      <c r="H58" s="54"/>
      <c r="I58" s="55">
        <v>65</v>
      </c>
      <c r="J58" s="55">
        <v>55</v>
      </c>
      <c r="K58" s="50">
        <f t="shared" si="11"/>
        <v>10</v>
      </c>
      <c r="L58" s="101"/>
      <c r="M58" s="55">
        <v>55</v>
      </c>
      <c r="N58" s="51"/>
      <c r="O58" s="51"/>
      <c r="P58" s="51"/>
      <c r="Q58" s="51"/>
      <c r="R58" s="51"/>
      <c r="S58" s="51"/>
      <c r="T58" s="51"/>
      <c r="U58" s="51"/>
      <c r="V58" s="6"/>
      <c r="W58" s="6"/>
      <c r="X58" s="6"/>
      <c r="Y58" s="6"/>
      <c r="Z58" s="6"/>
    </row>
    <row r="59" spans="1:26" s="7" customFormat="1" outlineLevel="1">
      <c r="A59" s="88" t="s">
        <v>266</v>
      </c>
      <c r="B59" s="36"/>
      <c r="C59" s="83" t="s">
        <v>65</v>
      </c>
      <c r="D59" s="79" t="s">
        <v>168</v>
      </c>
      <c r="E59" s="65">
        <f>SUM(E60:E64)</f>
        <v>5</v>
      </c>
      <c r="F59" s="65">
        <f>SUM(F60:F64)</f>
        <v>5</v>
      </c>
      <c r="G59" s="65">
        <f t="shared" ref="G59:K59" si="15">SUM(G60:G64)</f>
        <v>0</v>
      </c>
      <c r="H59" s="65">
        <f t="shared" si="15"/>
        <v>0</v>
      </c>
      <c r="I59" s="65">
        <f t="shared" si="15"/>
        <v>330</v>
      </c>
      <c r="J59" s="65">
        <f t="shared" si="15"/>
        <v>283</v>
      </c>
      <c r="K59" s="65">
        <f t="shared" si="15"/>
        <v>47</v>
      </c>
      <c r="L59" s="101"/>
      <c r="M59" s="65">
        <f t="shared" ref="M59" si="16">SUM(M60:M64)</f>
        <v>283</v>
      </c>
      <c r="N59" s="51"/>
      <c r="O59" s="51"/>
      <c r="P59" s="51"/>
      <c r="Q59" s="51"/>
      <c r="R59" s="51"/>
      <c r="S59" s="51"/>
      <c r="T59" s="51"/>
      <c r="U59" s="51"/>
      <c r="V59" s="6"/>
      <c r="W59" s="6"/>
      <c r="X59" s="6"/>
      <c r="Y59" s="6"/>
      <c r="Z59" s="6"/>
    </row>
    <row r="60" spans="1:26" s="7" customFormat="1" ht="101.25" outlineLevel="2">
      <c r="A60" s="88" t="s">
        <v>267</v>
      </c>
      <c r="B60" s="36"/>
      <c r="C60" s="71" t="s">
        <v>202</v>
      </c>
      <c r="D60" s="80" t="s">
        <v>168</v>
      </c>
      <c r="E60" s="66">
        <v>1</v>
      </c>
      <c r="F60" s="54">
        <v>1</v>
      </c>
      <c r="G60" s="54"/>
      <c r="H60" s="54"/>
      <c r="I60" s="55">
        <v>70</v>
      </c>
      <c r="J60" s="56">
        <v>60</v>
      </c>
      <c r="K60" s="50">
        <f>I60-J60</f>
        <v>10</v>
      </c>
      <c r="L60" s="101"/>
      <c r="M60" s="56">
        <v>60</v>
      </c>
      <c r="N60" s="51"/>
      <c r="O60" s="51"/>
      <c r="P60" s="51"/>
      <c r="Q60" s="51"/>
      <c r="R60" s="51"/>
      <c r="S60" s="51"/>
      <c r="T60" s="51"/>
      <c r="U60" s="51"/>
      <c r="V60" s="6"/>
      <c r="W60" s="6"/>
      <c r="X60" s="6"/>
      <c r="Y60" s="6"/>
      <c r="Z60" s="6"/>
    </row>
    <row r="61" spans="1:26" s="7" customFormat="1" ht="101.25" outlineLevel="2">
      <c r="A61" s="88" t="s">
        <v>268</v>
      </c>
      <c r="B61" s="36"/>
      <c r="C61" s="71" t="s">
        <v>131</v>
      </c>
      <c r="D61" s="80" t="s">
        <v>168</v>
      </c>
      <c r="E61" s="54">
        <v>1</v>
      </c>
      <c r="F61" s="54">
        <v>1</v>
      </c>
      <c r="G61" s="54"/>
      <c r="H61" s="54"/>
      <c r="I61" s="55">
        <v>70</v>
      </c>
      <c r="J61" s="56">
        <v>60</v>
      </c>
      <c r="K61" s="50">
        <f t="shared" ref="K61:K64" si="17">I61-J61</f>
        <v>10</v>
      </c>
      <c r="L61" s="101"/>
      <c r="M61" s="56">
        <v>60</v>
      </c>
      <c r="N61" s="51"/>
      <c r="O61" s="51"/>
      <c r="P61" s="51"/>
      <c r="Q61" s="51"/>
      <c r="R61" s="51"/>
      <c r="S61" s="51"/>
      <c r="T61" s="51"/>
      <c r="U61" s="51"/>
      <c r="V61" s="6"/>
      <c r="W61" s="6"/>
      <c r="X61" s="6"/>
      <c r="Y61" s="6"/>
      <c r="Z61" s="6"/>
    </row>
    <row r="62" spans="1:26" s="7" customFormat="1" ht="56.25" outlineLevel="2">
      <c r="A62" s="88" t="s">
        <v>269</v>
      </c>
      <c r="B62" s="36"/>
      <c r="C62" s="81" t="s">
        <v>125</v>
      </c>
      <c r="D62" s="80" t="s">
        <v>168</v>
      </c>
      <c r="E62" s="54">
        <v>1</v>
      </c>
      <c r="F62" s="54">
        <v>1</v>
      </c>
      <c r="G62" s="54"/>
      <c r="H62" s="54"/>
      <c r="I62" s="55">
        <v>50</v>
      </c>
      <c r="J62" s="56">
        <v>43</v>
      </c>
      <c r="K62" s="50">
        <f t="shared" si="17"/>
        <v>7</v>
      </c>
      <c r="L62" s="101"/>
      <c r="M62" s="56">
        <v>43</v>
      </c>
      <c r="N62" s="51"/>
      <c r="O62" s="51"/>
      <c r="P62" s="51"/>
      <c r="Q62" s="51"/>
      <c r="R62" s="51"/>
      <c r="S62" s="51"/>
      <c r="T62" s="51"/>
      <c r="U62" s="51"/>
      <c r="V62" s="6"/>
      <c r="W62" s="6"/>
      <c r="X62" s="6"/>
      <c r="Y62" s="6"/>
      <c r="Z62" s="6"/>
    </row>
    <row r="63" spans="1:26" s="7" customFormat="1" ht="56.25" outlineLevel="2">
      <c r="A63" s="88" t="s">
        <v>270</v>
      </c>
      <c r="B63" s="36"/>
      <c r="C63" s="81" t="s">
        <v>126</v>
      </c>
      <c r="D63" s="80" t="s">
        <v>168</v>
      </c>
      <c r="E63" s="54">
        <v>1</v>
      </c>
      <c r="F63" s="54">
        <v>1</v>
      </c>
      <c r="G63" s="54"/>
      <c r="H63" s="54"/>
      <c r="I63" s="55">
        <v>70</v>
      </c>
      <c r="J63" s="56">
        <v>60</v>
      </c>
      <c r="K63" s="50">
        <f t="shared" si="17"/>
        <v>10</v>
      </c>
      <c r="L63" s="101"/>
      <c r="M63" s="56">
        <v>60</v>
      </c>
      <c r="N63" s="51"/>
      <c r="O63" s="51"/>
      <c r="P63" s="51"/>
      <c r="Q63" s="51"/>
      <c r="R63" s="51"/>
      <c r="S63" s="51"/>
      <c r="T63" s="51"/>
      <c r="U63" s="51"/>
      <c r="V63" s="6"/>
      <c r="W63" s="6"/>
      <c r="X63" s="6"/>
      <c r="Y63" s="6"/>
      <c r="Z63" s="6"/>
    </row>
    <row r="64" spans="1:26" s="7" customFormat="1" ht="101.25" outlineLevel="2">
      <c r="A64" s="88" t="s">
        <v>271</v>
      </c>
      <c r="B64" s="36"/>
      <c r="C64" s="71" t="s">
        <v>200</v>
      </c>
      <c r="D64" s="80" t="s">
        <v>168</v>
      </c>
      <c r="E64" s="54">
        <v>1</v>
      </c>
      <c r="F64" s="54">
        <v>1</v>
      </c>
      <c r="G64" s="54"/>
      <c r="H64" s="54"/>
      <c r="I64" s="55">
        <v>70</v>
      </c>
      <c r="J64" s="56">
        <v>60</v>
      </c>
      <c r="K64" s="50">
        <f t="shared" si="17"/>
        <v>10</v>
      </c>
      <c r="L64" s="101"/>
      <c r="M64" s="56">
        <v>60</v>
      </c>
      <c r="N64" s="51"/>
      <c r="O64" s="51"/>
      <c r="P64" s="51"/>
      <c r="Q64" s="51"/>
      <c r="R64" s="51"/>
      <c r="S64" s="51"/>
      <c r="T64" s="51"/>
      <c r="U64" s="51"/>
      <c r="V64" s="6"/>
      <c r="W64" s="6"/>
      <c r="X64" s="6"/>
      <c r="Y64" s="6"/>
      <c r="Z64" s="6"/>
    </row>
    <row r="65" spans="1:26" s="7" customFormat="1" outlineLevel="1">
      <c r="A65" s="88" t="s">
        <v>272</v>
      </c>
      <c r="B65" s="36"/>
      <c r="C65" s="83" t="s">
        <v>132</v>
      </c>
      <c r="D65" s="79" t="s">
        <v>168</v>
      </c>
      <c r="E65" s="58">
        <f>SUM(E66:E74)</f>
        <v>9</v>
      </c>
      <c r="F65" s="58">
        <f>SUM(F66:F74)</f>
        <v>9</v>
      </c>
      <c r="G65" s="58">
        <f>SUM(G66:G74)</f>
        <v>0</v>
      </c>
      <c r="H65" s="58">
        <f t="shared" ref="H65:K65" si="18">SUM(H66:H74)</f>
        <v>0</v>
      </c>
      <c r="I65" s="58">
        <f t="shared" si="18"/>
        <v>2100</v>
      </c>
      <c r="J65" s="58">
        <f t="shared" si="18"/>
        <v>1787</v>
      </c>
      <c r="K65" s="58">
        <f t="shared" si="18"/>
        <v>313</v>
      </c>
      <c r="L65" s="101"/>
      <c r="M65" s="58">
        <f t="shared" ref="M65" si="19">SUM(M66:M74)</f>
        <v>1787</v>
      </c>
      <c r="N65" s="51"/>
      <c r="O65" s="51"/>
      <c r="P65" s="51"/>
      <c r="Q65" s="51"/>
      <c r="R65" s="51"/>
      <c r="S65" s="51"/>
      <c r="T65" s="51"/>
      <c r="U65" s="51"/>
      <c r="V65" s="6"/>
      <c r="W65" s="6"/>
      <c r="X65" s="6"/>
      <c r="Y65" s="6"/>
      <c r="Z65" s="6"/>
    </row>
    <row r="66" spans="1:26" s="7" customFormat="1" ht="90" outlineLevel="2">
      <c r="A66" s="88" t="s">
        <v>273</v>
      </c>
      <c r="B66" s="36"/>
      <c r="C66" s="71" t="s">
        <v>133</v>
      </c>
      <c r="D66" s="80" t="s">
        <v>168</v>
      </c>
      <c r="E66" s="54">
        <v>1</v>
      </c>
      <c r="F66" s="54">
        <v>1</v>
      </c>
      <c r="G66" s="54"/>
      <c r="H66" s="54"/>
      <c r="I66" s="55">
        <v>300</v>
      </c>
      <c r="J66" s="55">
        <v>255</v>
      </c>
      <c r="K66" s="50">
        <f>I66-J66</f>
        <v>45</v>
      </c>
      <c r="L66" s="101"/>
      <c r="M66" s="55">
        <v>255</v>
      </c>
      <c r="N66" s="51"/>
      <c r="O66" s="51"/>
      <c r="P66" s="51"/>
      <c r="Q66" s="51"/>
      <c r="R66" s="51"/>
      <c r="S66" s="51"/>
      <c r="T66" s="51"/>
      <c r="U66" s="51"/>
      <c r="V66" s="6"/>
      <c r="W66" s="6"/>
      <c r="X66" s="6"/>
      <c r="Y66" s="6"/>
      <c r="Z66" s="6"/>
    </row>
    <row r="67" spans="1:26" s="7" customFormat="1" ht="101.25" outlineLevel="2">
      <c r="A67" s="88" t="s">
        <v>274</v>
      </c>
      <c r="B67" s="36"/>
      <c r="C67" s="71" t="s">
        <v>198</v>
      </c>
      <c r="D67" s="80" t="s">
        <v>168</v>
      </c>
      <c r="E67" s="54">
        <v>1</v>
      </c>
      <c r="F67" s="54">
        <v>1</v>
      </c>
      <c r="G67" s="54"/>
      <c r="H67" s="54"/>
      <c r="I67" s="55">
        <v>150</v>
      </c>
      <c r="J67" s="55">
        <v>128</v>
      </c>
      <c r="K67" s="50">
        <f t="shared" ref="K67:K74" si="20">I67-J67</f>
        <v>22</v>
      </c>
      <c r="L67" s="101"/>
      <c r="M67" s="55">
        <v>128</v>
      </c>
      <c r="N67" s="51"/>
      <c r="O67" s="51"/>
      <c r="P67" s="51"/>
      <c r="Q67" s="51"/>
      <c r="R67" s="51"/>
      <c r="S67" s="51"/>
      <c r="T67" s="51"/>
      <c r="U67" s="51"/>
      <c r="V67" s="6"/>
      <c r="W67" s="6"/>
      <c r="X67" s="6"/>
      <c r="Y67" s="6"/>
      <c r="Z67" s="6"/>
    </row>
    <row r="68" spans="1:26" s="7" customFormat="1" ht="101.25" outlineLevel="2">
      <c r="A68" s="88" t="s">
        <v>275</v>
      </c>
      <c r="B68" s="36"/>
      <c r="C68" s="71" t="s">
        <v>131</v>
      </c>
      <c r="D68" s="80" t="s">
        <v>168</v>
      </c>
      <c r="E68" s="54">
        <v>1</v>
      </c>
      <c r="F68" s="54">
        <v>1</v>
      </c>
      <c r="G68" s="54"/>
      <c r="H68" s="54"/>
      <c r="I68" s="55">
        <v>150</v>
      </c>
      <c r="J68" s="55">
        <v>128</v>
      </c>
      <c r="K68" s="50">
        <f t="shared" si="20"/>
        <v>22</v>
      </c>
      <c r="L68" s="101"/>
      <c r="M68" s="55">
        <v>128</v>
      </c>
      <c r="N68" s="51"/>
      <c r="O68" s="51"/>
      <c r="P68" s="51"/>
      <c r="Q68" s="51"/>
      <c r="R68" s="51"/>
      <c r="S68" s="51"/>
      <c r="T68" s="51"/>
      <c r="U68" s="51"/>
      <c r="V68" s="6"/>
      <c r="W68" s="6"/>
      <c r="X68" s="6"/>
      <c r="Y68" s="6"/>
      <c r="Z68" s="6"/>
    </row>
    <row r="69" spans="1:26" s="7" customFormat="1" ht="90" outlineLevel="2">
      <c r="A69" s="88" t="s">
        <v>276</v>
      </c>
      <c r="B69" s="36"/>
      <c r="C69" s="71" t="s">
        <v>123</v>
      </c>
      <c r="D69" s="80" t="s">
        <v>168</v>
      </c>
      <c r="E69" s="54">
        <v>1</v>
      </c>
      <c r="F69" s="54">
        <v>1</v>
      </c>
      <c r="G69" s="54"/>
      <c r="H69" s="54"/>
      <c r="I69" s="55">
        <v>300</v>
      </c>
      <c r="J69" s="55">
        <v>255</v>
      </c>
      <c r="K69" s="50">
        <f t="shared" si="20"/>
        <v>45</v>
      </c>
      <c r="L69" s="101"/>
      <c r="M69" s="55">
        <v>255</v>
      </c>
      <c r="N69" s="51"/>
      <c r="O69" s="51"/>
      <c r="P69" s="51"/>
      <c r="Q69" s="51"/>
      <c r="R69" s="51"/>
      <c r="S69" s="51"/>
      <c r="T69" s="51"/>
      <c r="U69" s="51"/>
      <c r="V69" s="6"/>
      <c r="W69" s="6"/>
      <c r="X69" s="6"/>
      <c r="Y69" s="6"/>
      <c r="Z69" s="6"/>
    </row>
    <row r="70" spans="1:26" s="7" customFormat="1" ht="90" outlineLevel="2">
      <c r="A70" s="88" t="s">
        <v>277</v>
      </c>
      <c r="B70" s="36"/>
      <c r="C70" s="81" t="s">
        <v>134</v>
      </c>
      <c r="D70" s="80" t="s">
        <v>168</v>
      </c>
      <c r="E70" s="54">
        <v>1</v>
      </c>
      <c r="F70" s="54">
        <v>1</v>
      </c>
      <c r="G70" s="54"/>
      <c r="H70" s="54"/>
      <c r="I70" s="55">
        <v>300</v>
      </c>
      <c r="J70" s="55">
        <v>255</v>
      </c>
      <c r="K70" s="50">
        <f t="shared" si="20"/>
        <v>45</v>
      </c>
      <c r="L70" s="101"/>
      <c r="M70" s="55">
        <v>255</v>
      </c>
      <c r="N70" s="51"/>
      <c r="O70" s="51"/>
      <c r="P70" s="51"/>
      <c r="Q70" s="51"/>
      <c r="R70" s="51"/>
      <c r="S70" s="51"/>
      <c r="T70" s="51"/>
      <c r="U70" s="51"/>
      <c r="V70" s="6"/>
      <c r="W70" s="6"/>
      <c r="X70" s="6"/>
      <c r="Y70" s="6"/>
      <c r="Z70" s="6"/>
    </row>
    <row r="71" spans="1:26" s="7" customFormat="1" ht="56.25" outlineLevel="2">
      <c r="A71" s="88" t="s">
        <v>278</v>
      </c>
      <c r="B71" s="36"/>
      <c r="C71" s="81" t="s">
        <v>125</v>
      </c>
      <c r="D71" s="80" t="s">
        <v>168</v>
      </c>
      <c r="E71" s="54">
        <v>1</v>
      </c>
      <c r="F71" s="54">
        <v>1</v>
      </c>
      <c r="G71" s="54"/>
      <c r="H71" s="54"/>
      <c r="I71" s="55">
        <v>150</v>
      </c>
      <c r="J71" s="55">
        <v>128</v>
      </c>
      <c r="K71" s="50">
        <f t="shared" si="20"/>
        <v>22</v>
      </c>
      <c r="L71" s="101"/>
      <c r="M71" s="55">
        <v>128</v>
      </c>
      <c r="N71" s="51"/>
      <c r="O71" s="51"/>
      <c r="P71" s="51"/>
      <c r="Q71" s="51"/>
      <c r="R71" s="51"/>
      <c r="S71" s="51"/>
      <c r="T71" s="51"/>
      <c r="U71" s="51"/>
      <c r="V71" s="6"/>
      <c r="W71" s="6"/>
      <c r="X71" s="6"/>
      <c r="Y71" s="6"/>
      <c r="Z71" s="6"/>
    </row>
    <row r="72" spans="1:26" s="7" customFormat="1" ht="56.25" outlineLevel="2">
      <c r="A72" s="88" t="s">
        <v>279</v>
      </c>
      <c r="B72" s="36"/>
      <c r="C72" s="81" t="s">
        <v>126</v>
      </c>
      <c r="D72" s="80" t="s">
        <v>168</v>
      </c>
      <c r="E72" s="54">
        <v>1</v>
      </c>
      <c r="F72" s="54">
        <v>1</v>
      </c>
      <c r="G72" s="54"/>
      <c r="H72" s="54"/>
      <c r="I72" s="55">
        <v>300</v>
      </c>
      <c r="J72" s="55">
        <v>255</v>
      </c>
      <c r="K72" s="50">
        <f t="shared" si="20"/>
        <v>45</v>
      </c>
      <c r="L72" s="101"/>
      <c r="M72" s="55">
        <v>255</v>
      </c>
      <c r="N72" s="51"/>
      <c r="O72" s="51"/>
      <c r="P72" s="51"/>
      <c r="Q72" s="51"/>
      <c r="R72" s="51"/>
      <c r="S72" s="51"/>
      <c r="T72" s="51"/>
      <c r="U72" s="51"/>
      <c r="V72" s="6"/>
      <c r="W72" s="6"/>
      <c r="X72" s="6"/>
      <c r="Y72" s="6"/>
      <c r="Z72" s="6"/>
    </row>
    <row r="73" spans="1:26" s="7" customFormat="1" ht="101.25" outlineLevel="2">
      <c r="A73" s="88" t="s">
        <v>280</v>
      </c>
      <c r="B73" s="36"/>
      <c r="C73" s="71" t="s">
        <v>127</v>
      </c>
      <c r="D73" s="80" t="s">
        <v>168</v>
      </c>
      <c r="E73" s="54">
        <v>1</v>
      </c>
      <c r="F73" s="54">
        <v>1</v>
      </c>
      <c r="G73" s="54"/>
      <c r="H73" s="54"/>
      <c r="I73" s="55">
        <v>300</v>
      </c>
      <c r="J73" s="55">
        <v>255</v>
      </c>
      <c r="K73" s="50">
        <f t="shared" si="20"/>
        <v>45</v>
      </c>
      <c r="L73" s="101"/>
      <c r="M73" s="55">
        <v>255</v>
      </c>
      <c r="N73" s="51"/>
      <c r="O73" s="51"/>
      <c r="P73" s="51"/>
      <c r="Q73" s="51"/>
      <c r="R73" s="51"/>
      <c r="S73" s="51"/>
      <c r="T73" s="51"/>
      <c r="U73" s="51"/>
      <c r="V73" s="6"/>
      <c r="W73" s="6"/>
      <c r="X73" s="6"/>
      <c r="Y73" s="6"/>
      <c r="Z73" s="6"/>
    </row>
    <row r="74" spans="1:26" s="7" customFormat="1" ht="90" outlineLevel="2">
      <c r="A74" s="88" t="s">
        <v>281</v>
      </c>
      <c r="B74" s="36"/>
      <c r="C74" s="81" t="s">
        <v>130</v>
      </c>
      <c r="D74" s="80" t="s">
        <v>168</v>
      </c>
      <c r="E74" s="54">
        <v>1</v>
      </c>
      <c r="F74" s="54">
        <v>1</v>
      </c>
      <c r="G74" s="54"/>
      <c r="H74" s="54"/>
      <c r="I74" s="55">
        <v>150</v>
      </c>
      <c r="J74" s="55">
        <v>128</v>
      </c>
      <c r="K74" s="50">
        <f t="shared" si="20"/>
        <v>22</v>
      </c>
      <c r="L74" s="101"/>
      <c r="M74" s="55">
        <v>128</v>
      </c>
      <c r="N74" s="51"/>
      <c r="O74" s="51"/>
      <c r="P74" s="51"/>
      <c r="Q74" s="51"/>
      <c r="R74" s="51"/>
      <c r="S74" s="51"/>
      <c r="T74" s="51"/>
      <c r="U74" s="51"/>
      <c r="V74" s="6"/>
      <c r="W74" s="6"/>
      <c r="X74" s="6"/>
      <c r="Y74" s="6"/>
      <c r="Z74" s="6"/>
    </row>
    <row r="75" spans="1:26" s="7" customFormat="1" outlineLevel="1">
      <c r="A75" s="88" t="s">
        <v>282</v>
      </c>
      <c r="B75" s="36"/>
      <c r="C75" s="83" t="s">
        <v>70</v>
      </c>
      <c r="D75" s="79" t="s">
        <v>168</v>
      </c>
      <c r="E75" s="61">
        <f>SUM(E76:E80)</f>
        <v>5</v>
      </c>
      <c r="F75" s="61">
        <f t="shared" ref="F75:K75" si="21">SUM(F76:F80)</f>
        <v>5</v>
      </c>
      <c r="G75" s="61">
        <f t="shared" si="21"/>
        <v>0</v>
      </c>
      <c r="H75" s="61">
        <f t="shared" si="21"/>
        <v>0</v>
      </c>
      <c r="I75" s="61">
        <f t="shared" si="21"/>
        <v>1050</v>
      </c>
      <c r="J75" s="61">
        <f t="shared" si="21"/>
        <v>894</v>
      </c>
      <c r="K75" s="61">
        <f t="shared" si="21"/>
        <v>156</v>
      </c>
      <c r="L75" s="101"/>
      <c r="M75" s="61">
        <f t="shared" ref="M75" si="22">SUM(M76:M80)</f>
        <v>894</v>
      </c>
      <c r="N75" s="51"/>
      <c r="O75" s="51"/>
      <c r="P75" s="51"/>
      <c r="Q75" s="51"/>
      <c r="R75" s="51"/>
      <c r="S75" s="51"/>
      <c r="T75" s="51"/>
      <c r="U75" s="51"/>
      <c r="V75" s="6"/>
      <c r="W75" s="6"/>
      <c r="X75" s="6"/>
      <c r="Y75" s="6"/>
      <c r="Z75" s="6"/>
    </row>
    <row r="76" spans="1:26" s="7" customFormat="1" ht="101.25" outlineLevel="2">
      <c r="A76" s="88" t="s">
        <v>283</v>
      </c>
      <c r="B76" s="36"/>
      <c r="C76" s="71" t="s">
        <v>201</v>
      </c>
      <c r="D76" s="80" t="s">
        <v>168</v>
      </c>
      <c r="E76" s="54">
        <v>1</v>
      </c>
      <c r="F76" s="54">
        <v>1</v>
      </c>
      <c r="G76" s="54"/>
      <c r="H76" s="54"/>
      <c r="I76" s="55">
        <v>150</v>
      </c>
      <c r="J76" s="55">
        <v>128</v>
      </c>
      <c r="K76" s="50">
        <f>I76-J76</f>
        <v>22</v>
      </c>
      <c r="L76" s="101"/>
      <c r="M76" s="55">
        <v>128</v>
      </c>
      <c r="N76" s="51"/>
      <c r="O76" s="51"/>
      <c r="P76" s="51"/>
      <c r="Q76" s="51"/>
      <c r="R76" s="51"/>
      <c r="S76" s="51"/>
      <c r="T76" s="51"/>
      <c r="U76" s="51"/>
      <c r="V76" s="6"/>
      <c r="W76" s="6"/>
      <c r="X76" s="6"/>
      <c r="Y76" s="6"/>
      <c r="Z76" s="6"/>
    </row>
    <row r="77" spans="1:26" s="7" customFormat="1" ht="101.25" outlineLevel="2">
      <c r="A77" s="88" t="s">
        <v>284</v>
      </c>
      <c r="B77" s="36"/>
      <c r="C77" s="71" t="s">
        <v>135</v>
      </c>
      <c r="D77" s="80" t="s">
        <v>168</v>
      </c>
      <c r="E77" s="54">
        <v>1</v>
      </c>
      <c r="F77" s="54">
        <v>1</v>
      </c>
      <c r="G77" s="54"/>
      <c r="H77" s="54"/>
      <c r="I77" s="55">
        <v>150</v>
      </c>
      <c r="J77" s="55">
        <v>128</v>
      </c>
      <c r="K77" s="50">
        <f t="shared" ref="K77:K80" si="23">I77-J77</f>
        <v>22</v>
      </c>
      <c r="L77" s="101"/>
      <c r="M77" s="55">
        <v>128</v>
      </c>
      <c r="N77" s="51"/>
      <c r="O77" s="51"/>
      <c r="P77" s="51"/>
      <c r="Q77" s="51"/>
      <c r="R77" s="51"/>
      <c r="S77" s="51"/>
      <c r="T77" s="51"/>
      <c r="U77" s="51"/>
      <c r="V77" s="6"/>
      <c r="W77" s="6"/>
      <c r="X77" s="6"/>
      <c r="Y77" s="6"/>
      <c r="Z77" s="6"/>
    </row>
    <row r="78" spans="1:26" s="7" customFormat="1" ht="56.25" outlineLevel="2">
      <c r="A78" s="88" t="s">
        <v>285</v>
      </c>
      <c r="B78" s="36"/>
      <c r="C78" s="81" t="s">
        <v>125</v>
      </c>
      <c r="D78" s="80" t="s">
        <v>168</v>
      </c>
      <c r="E78" s="54">
        <v>1</v>
      </c>
      <c r="F78" s="54">
        <v>1</v>
      </c>
      <c r="G78" s="54"/>
      <c r="H78" s="54"/>
      <c r="I78" s="55">
        <v>150</v>
      </c>
      <c r="J78" s="55">
        <v>128</v>
      </c>
      <c r="K78" s="50">
        <f t="shared" si="23"/>
        <v>22</v>
      </c>
      <c r="L78" s="101"/>
      <c r="M78" s="55">
        <v>128</v>
      </c>
      <c r="N78" s="51"/>
      <c r="O78" s="51"/>
      <c r="P78" s="51"/>
      <c r="Q78" s="51"/>
      <c r="R78" s="51"/>
      <c r="S78" s="51"/>
      <c r="T78" s="51"/>
      <c r="U78" s="51"/>
      <c r="V78" s="6"/>
      <c r="W78" s="6"/>
      <c r="X78" s="6"/>
      <c r="Y78" s="6"/>
      <c r="Z78" s="6"/>
    </row>
    <row r="79" spans="1:26" s="7" customFormat="1" ht="56.25" outlineLevel="2">
      <c r="A79" s="88" t="s">
        <v>286</v>
      </c>
      <c r="B79" s="36"/>
      <c r="C79" s="81" t="s">
        <v>126</v>
      </c>
      <c r="D79" s="80" t="s">
        <v>168</v>
      </c>
      <c r="E79" s="54">
        <v>1</v>
      </c>
      <c r="F79" s="54">
        <v>1</v>
      </c>
      <c r="G79" s="54"/>
      <c r="H79" s="54"/>
      <c r="I79" s="55">
        <v>300</v>
      </c>
      <c r="J79" s="55">
        <v>255</v>
      </c>
      <c r="K79" s="50">
        <f t="shared" si="23"/>
        <v>45</v>
      </c>
      <c r="L79" s="101"/>
      <c r="M79" s="55">
        <v>255</v>
      </c>
      <c r="N79" s="51"/>
      <c r="O79" s="51"/>
      <c r="P79" s="51"/>
      <c r="Q79" s="51"/>
      <c r="R79" s="51"/>
      <c r="S79" s="51"/>
      <c r="T79" s="51"/>
      <c r="U79" s="51"/>
      <c r="V79" s="6"/>
      <c r="W79" s="6"/>
      <c r="X79" s="6"/>
      <c r="Y79" s="6"/>
      <c r="Z79" s="6"/>
    </row>
    <row r="80" spans="1:26" s="7" customFormat="1" ht="101.25" outlineLevel="2">
      <c r="A80" s="88" t="s">
        <v>287</v>
      </c>
      <c r="B80" s="36"/>
      <c r="C80" s="71" t="s">
        <v>200</v>
      </c>
      <c r="D80" s="80" t="s">
        <v>168</v>
      </c>
      <c r="E80" s="54">
        <v>1</v>
      </c>
      <c r="F80" s="54">
        <v>1</v>
      </c>
      <c r="G80" s="54"/>
      <c r="H80" s="54"/>
      <c r="I80" s="55">
        <v>300</v>
      </c>
      <c r="J80" s="55">
        <v>255</v>
      </c>
      <c r="K80" s="50">
        <f t="shared" si="23"/>
        <v>45</v>
      </c>
      <c r="L80" s="101"/>
      <c r="M80" s="55">
        <v>255</v>
      </c>
      <c r="N80" s="51"/>
      <c r="O80" s="51"/>
      <c r="P80" s="51"/>
      <c r="Q80" s="51"/>
      <c r="R80" s="51"/>
      <c r="S80" s="51"/>
      <c r="T80" s="51"/>
      <c r="U80" s="51"/>
      <c r="V80" s="6"/>
      <c r="W80" s="6"/>
      <c r="X80" s="6"/>
      <c r="Y80" s="6"/>
      <c r="Z80" s="6"/>
    </row>
    <row r="81" spans="1:26" s="7" customFormat="1" ht="22.5" outlineLevel="1">
      <c r="A81" s="88" t="s">
        <v>288</v>
      </c>
      <c r="B81" s="36"/>
      <c r="C81" s="82" t="s">
        <v>199</v>
      </c>
      <c r="D81" s="79" t="s">
        <v>168</v>
      </c>
      <c r="E81" s="61">
        <f>SUM(E82:E90)</f>
        <v>9</v>
      </c>
      <c r="F81" s="61">
        <f t="shared" ref="F81:H81" si="24">SUM(F82:F110)</f>
        <v>9</v>
      </c>
      <c r="G81" s="61">
        <f t="shared" si="24"/>
        <v>0</v>
      </c>
      <c r="H81" s="61">
        <f t="shared" si="24"/>
        <v>0</v>
      </c>
      <c r="I81" s="58">
        <f>SUM(I82:I90)</f>
        <v>4238</v>
      </c>
      <c r="J81" s="58">
        <f>SUM(J82:J90)</f>
        <v>3601</v>
      </c>
      <c r="K81" s="58">
        <f>SUM(K82:K90)</f>
        <v>637</v>
      </c>
      <c r="L81" s="101"/>
      <c r="M81" s="58">
        <f>SUM(M82:M90)</f>
        <v>3601</v>
      </c>
      <c r="N81" s="51"/>
      <c r="O81" s="51"/>
      <c r="P81" s="51"/>
      <c r="Q81" s="51"/>
      <c r="R81" s="51"/>
      <c r="S81" s="51"/>
      <c r="T81" s="51"/>
      <c r="U81" s="51"/>
      <c r="V81" s="6"/>
      <c r="W81" s="6"/>
      <c r="X81" s="6"/>
      <c r="Y81" s="6"/>
      <c r="Z81" s="6"/>
    </row>
    <row r="82" spans="1:26" s="7" customFormat="1" ht="90" outlineLevel="2">
      <c r="A82" s="88" t="s">
        <v>289</v>
      </c>
      <c r="B82" s="36"/>
      <c r="C82" s="71" t="s">
        <v>133</v>
      </c>
      <c r="D82" s="80" t="s">
        <v>168</v>
      </c>
      <c r="E82" s="54">
        <v>1</v>
      </c>
      <c r="F82" s="54">
        <v>1</v>
      </c>
      <c r="G82" s="54"/>
      <c r="H82" s="54"/>
      <c r="I82" s="55">
        <v>911</v>
      </c>
      <c r="J82" s="55">
        <v>774</v>
      </c>
      <c r="K82" s="50">
        <f>I82-J82</f>
        <v>137</v>
      </c>
      <c r="L82" s="101"/>
      <c r="M82" s="55">
        <v>774</v>
      </c>
      <c r="N82" s="51"/>
      <c r="O82" s="51"/>
      <c r="P82" s="51"/>
      <c r="Q82" s="51"/>
      <c r="R82" s="51"/>
      <c r="S82" s="51"/>
      <c r="T82" s="51"/>
      <c r="U82" s="51"/>
      <c r="V82" s="6"/>
      <c r="W82" s="6"/>
      <c r="X82" s="6"/>
      <c r="Y82" s="6"/>
      <c r="Z82" s="6"/>
    </row>
    <row r="83" spans="1:26" s="7" customFormat="1" ht="101.25" outlineLevel="2">
      <c r="A83" s="88" t="s">
        <v>290</v>
      </c>
      <c r="B83" s="36"/>
      <c r="C83" s="71" t="s">
        <v>198</v>
      </c>
      <c r="D83" s="80" t="s">
        <v>168</v>
      </c>
      <c r="E83" s="54">
        <v>1</v>
      </c>
      <c r="F83" s="54">
        <v>1</v>
      </c>
      <c r="G83" s="54"/>
      <c r="H83" s="54"/>
      <c r="I83" s="55">
        <v>992</v>
      </c>
      <c r="J83" s="55">
        <v>843</v>
      </c>
      <c r="K83" s="50">
        <f t="shared" ref="K83:K114" si="25">I83-J83</f>
        <v>149</v>
      </c>
      <c r="L83" s="101"/>
      <c r="M83" s="55">
        <v>843</v>
      </c>
      <c r="N83" s="51"/>
      <c r="O83" s="51"/>
      <c r="P83" s="51"/>
      <c r="Q83" s="51"/>
      <c r="R83" s="51"/>
      <c r="S83" s="51"/>
      <c r="T83" s="51"/>
      <c r="U83" s="51"/>
      <c r="V83" s="6"/>
      <c r="W83" s="6"/>
      <c r="X83" s="6"/>
      <c r="Y83" s="6"/>
      <c r="Z83" s="6"/>
    </row>
    <row r="84" spans="1:26" s="7" customFormat="1" ht="101.25" outlineLevel="2">
      <c r="A84" s="88" t="s">
        <v>291</v>
      </c>
      <c r="B84" s="36"/>
      <c r="C84" s="71" t="s">
        <v>131</v>
      </c>
      <c r="D84" s="80" t="s">
        <v>168</v>
      </c>
      <c r="E84" s="54">
        <v>1</v>
      </c>
      <c r="F84" s="54">
        <v>1</v>
      </c>
      <c r="G84" s="54"/>
      <c r="H84" s="54"/>
      <c r="I84" s="55">
        <v>92</v>
      </c>
      <c r="J84" s="55">
        <v>78</v>
      </c>
      <c r="K84" s="50">
        <f t="shared" si="25"/>
        <v>14</v>
      </c>
      <c r="L84" s="101"/>
      <c r="M84" s="55">
        <v>78</v>
      </c>
      <c r="N84" s="51"/>
      <c r="O84" s="51"/>
      <c r="P84" s="51"/>
      <c r="Q84" s="51"/>
      <c r="R84" s="51"/>
      <c r="S84" s="51"/>
      <c r="T84" s="51"/>
      <c r="U84" s="51"/>
      <c r="V84" s="6"/>
      <c r="W84" s="6"/>
      <c r="X84" s="6"/>
      <c r="Y84" s="6"/>
      <c r="Z84" s="6"/>
    </row>
    <row r="85" spans="1:26" s="7" customFormat="1" ht="90" outlineLevel="2">
      <c r="A85" s="88" t="s">
        <v>292</v>
      </c>
      <c r="B85" s="36"/>
      <c r="C85" s="71" t="s">
        <v>123</v>
      </c>
      <c r="D85" s="80" t="s">
        <v>168</v>
      </c>
      <c r="E85" s="54">
        <v>1</v>
      </c>
      <c r="F85" s="54">
        <v>1</v>
      </c>
      <c r="G85" s="54"/>
      <c r="H85" s="54"/>
      <c r="I85" s="55">
        <v>811</v>
      </c>
      <c r="J85" s="55">
        <v>689</v>
      </c>
      <c r="K85" s="50">
        <f t="shared" si="25"/>
        <v>122</v>
      </c>
      <c r="L85" s="101"/>
      <c r="M85" s="55">
        <v>689</v>
      </c>
      <c r="N85" s="51"/>
      <c r="O85" s="51"/>
      <c r="P85" s="51"/>
      <c r="Q85" s="51"/>
      <c r="R85" s="51"/>
      <c r="S85" s="51"/>
      <c r="T85" s="51"/>
      <c r="U85" s="51"/>
      <c r="V85" s="6"/>
      <c r="W85" s="6"/>
      <c r="X85" s="6"/>
      <c r="Y85" s="6"/>
      <c r="Z85" s="6"/>
    </row>
    <row r="86" spans="1:26" s="7" customFormat="1" ht="90" outlineLevel="2">
      <c r="A86" s="88" t="s">
        <v>293</v>
      </c>
      <c r="B86" s="36"/>
      <c r="C86" s="81" t="s">
        <v>136</v>
      </c>
      <c r="D86" s="80" t="s">
        <v>168</v>
      </c>
      <c r="E86" s="54">
        <v>1</v>
      </c>
      <c r="F86" s="54">
        <v>1</v>
      </c>
      <c r="G86" s="54"/>
      <c r="H86" s="54"/>
      <c r="I86" s="55">
        <v>725</v>
      </c>
      <c r="J86" s="55">
        <v>616</v>
      </c>
      <c r="K86" s="50">
        <f t="shared" si="25"/>
        <v>109</v>
      </c>
      <c r="L86" s="101"/>
      <c r="M86" s="55">
        <v>616</v>
      </c>
      <c r="N86" s="51"/>
      <c r="O86" s="51"/>
      <c r="P86" s="51"/>
      <c r="Q86" s="51"/>
      <c r="R86" s="51"/>
      <c r="S86" s="51"/>
      <c r="T86" s="51"/>
      <c r="U86" s="51"/>
      <c r="V86" s="6"/>
      <c r="W86" s="6"/>
      <c r="X86" s="6"/>
      <c r="Y86" s="6"/>
      <c r="Z86" s="6"/>
    </row>
    <row r="87" spans="1:26" s="7" customFormat="1" ht="56.25" outlineLevel="2">
      <c r="A87" s="88" t="s">
        <v>294</v>
      </c>
      <c r="B87" s="36"/>
      <c r="C87" s="81" t="s">
        <v>125</v>
      </c>
      <c r="D87" s="80" t="s">
        <v>168</v>
      </c>
      <c r="E87" s="54">
        <v>1</v>
      </c>
      <c r="F87" s="54">
        <v>1</v>
      </c>
      <c r="G87" s="54"/>
      <c r="H87" s="54"/>
      <c r="I87" s="55">
        <v>87</v>
      </c>
      <c r="J87" s="55">
        <v>74</v>
      </c>
      <c r="K87" s="50">
        <f t="shared" si="25"/>
        <v>13</v>
      </c>
      <c r="L87" s="101"/>
      <c r="M87" s="55">
        <v>74</v>
      </c>
      <c r="N87" s="51"/>
      <c r="O87" s="51"/>
      <c r="P87" s="51"/>
      <c r="Q87" s="51"/>
      <c r="R87" s="51"/>
      <c r="S87" s="51"/>
      <c r="T87" s="51"/>
      <c r="U87" s="51"/>
      <c r="V87" s="6"/>
      <c r="W87" s="6"/>
      <c r="X87" s="6"/>
      <c r="Y87" s="6"/>
      <c r="Z87" s="6"/>
    </row>
    <row r="88" spans="1:26" s="7" customFormat="1" ht="56.25" outlineLevel="2">
      <c r="A88" s="88" t="s">
        <v>295</v>
      </c>
      <c r="B88" s="36"/>
      <c r="C88" s="81" t="s">
        <v>126</v>
      </c>
      <c r="D88" s="80" t="s">
        <v>168</v>
      </c>
      <c r="E88" s="54">
        <v>1</v>
      </c>
      <c r="F88" s="54">
        <v>1</v>
      </c>
      <c r="G88" s="54"/>
      <c r="H88" s="54"/>
      <c r="I88" s="55">
        <v>73</v>
      </c>
      <c r="J88" s="55">
        <v>62</v>
      </c>
      <c r="K88" s="50">
        <f t="shared" si="25"/>
        <v>11</v>
      </c>
      <c r="L88" s="101"/>
      <c r="M88" s="55">
        <v>62</v>
      </c>
      <c r="N88" s="51"/>
      <c r="O88" s="51"/>
      <c r="P88" s="51"/>
      <c r="Q88" s="51"/>
      <c r="R88" s="51"/>
      <c r="S88" s="51"/>
      <c r="T88" s="51"/>
      <c r="U88" s="51"/>
      <c r="V88" s="6"/>
      <c r="W88" s="6"/>
      <c r="X88" s="6"/>
      <c r="Y88" s="6"/>
      <c r="Z88" s="6"/>
    </row>
    <row r="89" spans="1:26" s="7" customFormat="1" ht="101.25" outlineLevel="2">
      <c r="A89" s="88" t="s">
        <v>296</v>
      </c>
      <c r="B89" s="36"/>
      <c r="C89" s="71" t="s">
        <v>127</v>
      </c>
      <c r="D89" s="80" t="s">
        <v>168</v>
      </c>
      <c r="E89" s="54">
        <v>1</v>
      </c>
      <c r="F89" s="54">
        <v>1</v>
      </c>
      <c r="G89" s="54"/>
      <c r="H89" s="54"/>
      <c r="I89" s="55">
        <v>299</v>
      </c>
      <c r="J89" s="55">
        <v>254</v>
      </c>
      <c r="K89" s="50">
        <f t="shared" si="25"/>
        <v>45</v>
      </c>
      <c r="L89" s="101"/>
      <c r="M89" s="55">
        <v>254</v>
      </c>
      <c r="N89" s="51"/>
      <c r="O89" s="51"/>
      <c r="P89" s="51"/>
      <c r="Q89" s="51"/>
      <c r="R89" s="51"/>
      <c r="S89" s="51"/>
      <c r="T89" s="51"/>
      <c r="U89" s="51"/>
      <c r="V89" s="6"/>
      <c r="W89" s="6"/>
      <c r="X89" s="6"/>
      <c r="Y89" s="6"/>
      <c r="Z89" s="6"/>
    </row>
    <row r="90" spans="1:26" s="7" customFormat="1" ht="90" outlineLevel="2">
      <c r="A90" s="88" t="s">
        <v>297</v>
      </c>
      <c r="B90" s="36"/>
      <c r="C90" s="81" t="s">
        <v>130</v>
      </c>
      <c r="D90" s="80" t="s">
        <v>168</v>
      </c>
      <c r="E90" s="54">
        <v>1</v>
      </c>
      <c r="F90" s="54">
        <v>1</v>
      </c>
      <c r="G90" s="54"/>
      <c r="H90" s="54"/>
      <c r="I90" s="55">
        <v>248</v>
      </c>
      <c r="J90" s="55">
        <v>211</v>
      </c>
      <c r="K90" s="50">
        <f t="shared" si="25"/>
        <v>37</v>
      </c>
      <c r="L90" s="101"/>
      <c r="M90" s="55">
        <v>211</v>
      </c>
      <c r="N90" s="51"/>
      <c r="O90" s="51"/>
      <c r="P90" s="51"/>
      <c r="Q90" s="51"/>
      <c r="R90" s="51"/>
      <c r="S90" s="51"/>
      <c r="T90" s="51"/>
      <c r="U90" s="51"/>
      <c r="V90" s="6"/>
      <c r="W90" s="6"/>
      <c r="X90" s="6"/>
      <c r="Y90" s="6"/>
      <c r="Z90" s="6"/>
    </row>
    <row r="91" spans="1:26" s="7" customFormat="1" ht="22.5">
      <c r="A91" s="88" t="s">
        <v>298</v>
      </c>
      <c r="B91" s="36"/>
      <c r="C91" s="82" t="s">
        <v>137</v>
      </c>
      <c r="D91" s="79" t="s">
        <v>168</v>
      </c>
      <c r="E91" s="58">
        <f>SUM(E92:E114)</f>
        <v>23</v>
      </c>
      <c r="F91" s="58">
        <f t="shared" ref="F91:K91" si="26">SUM(F92:F114)</f>
        <v>0</v>
      </c>
      <c r="G91" s="58">
        <f t="shared" si="26"/>
        <v>0</v>
      </c>
      <c r="H91" s="58">
        <f t="shared" si="26"/>
        <v>0</v>
      </c>
      <c r="I91" s="58">
        <f t="shared" si="26"/>
        <v>10736</v>
      </c>
      <c r="J91" s="58">
        <f t="shared" si="26"/>
        <v>0</v>
      </c>
      <c r="K91" s="58">
        <f t="shared" si="26"/>
        <v>10736</v>
      </c>
      <c r="L91" s="101"/>
      <c r="M91" s="58">
        <f t="shared" ref="M91" si="27">SUM(M92:M114)</f>
        <v>0</v>
      </c>
      <c r="N91" s="51"/>
      <c r="O91" s="51"/>
      <c r="P91" s="51"/>
      <c r="Q91" s="51"/>
      <c r="R91" s="51"/>
      <c r="S91" s="51"/>
      <c r="T91" s="51"/>
      <c r="U91" s="51"/>
      <c r="V91" s="6"/>
      <c r="W91" s="6"/>
      <c r="X91" s="6"/>
      <c r="Y91" s="6"/>
      <c r="Z91" s="6"/>
    </row>
    <row r="92" spans="1:26" s="7" customFormat="1" ht="90" outlineLevel="1">
      <c r="A92" s="88" t="s">
        <v>299</v>
      </c>
      <c r="B92" s="36"/>
      <c r="C92" s="71" t="s">
        <v>133</v>
      </c>
      <c r="D92" s="80" t="s">
        <v>168</v>
      </c>
      <c r="E92" s="60">
        <v>1</v>
      </c>
      <c r="F92" s="54"/>
      <c r="G92" s="54"/>
      <c r="H92" s="54"/>
      <c r="I92" s="55">
        <v>553</v>
      </c>
      <c r="J92" s="55"/>
      <c r="K92" s="50">
        <f t="shared" si="25"/>
        <v>553</v>
      </c>
      <c r="L92" s="101"/>
      <c r="M92" s="55"/>
      <c r="N92" s="51"/>
      <c r="O92" s="51"/>
      <c r="P92" s="51"/>
      <c r="Q92" s="51"/>
      <c r="R92" s="51"/>
      <c r="S92" s="51"/>
      <c r="T92" s="51"/>
      <c r="U92" s="51"/>
      <c r="V92" s="6"/>
      <c r="W92" s="6"/>
      <c r="X92" s="6"/>
      <c r="Y92" s="6"/>
      <c r="Z92" s="6"/>
    </row>
    <row r="93" spans="1:26" s="7" customFormat="1" ht="101.25" outlineLevel="1">
      <c r="A93" s="88" t="s">
        <v>300</v>
      </c>
      <c r="B93" s="36"/>
      <c r="C93" s="71" t="s">
        <v>131</v>
      </c>
      <c r="D93" s="80" t="s">
        <v>168</v>
      </c>
      <c r="E93" s="60">
        <v>1</v>
      </c>
      <c r="F93" s="54"/>
      <c r="G93" s="54"/>
      <c r="H93" s="54"/>
      <c r="I93" s="55">
        <v>216</v>
      </c>
      <c r="J93" s="55"/>
      <c r="K93" s="50">
        <f t="shared" si="25"/>
        <v>216</v>
      </c>
      <c r="L93" s="101"/>
      <c r="M93" s="55"/>
      <c r="N93" s="51"/>
      <c r="O93" s="51"/>
      <c r="P93" s="51"/>
      <c r="Q93" s="51"/>
      <c r="R93" s="51"/>
      <c r="S93" s="51"/>
      <c r="T93" s="51"/>
      <c r="U93" s="51"/>
      <c r="V93" s="6"/>
      <c r="W93" s="6"/>
      <c r="X93" s="6"/>
      <c r="Y93" s="6"/>
      <c r="Z93" s="6"/>
    </row>
    <row r="94" spans="1:26" s="7" customFormat="1" ht="90" outlineLevel="1">
      <c r="A94" s="88" t="s">
        <v>301</v>
      </c>
      <c r="B94" s="36"/>
      <c r="C94" s="71" t="s">
        <v>123</v>
      </c>
      <c r="D94" s="80" t="s">
        <v>168</v>
      </c>
      <c r="E94" s="60">
        <v>1</v>
      </c>
      <c r="F94" s="54"/>
      <c r="G94" s="54"/>
      <c r="H94" s="54"/>
      <c r="I94" s="55">
        <v>925</v>
      </c>
      <c r="J94" s="55"/>
      <c r="K94" s="50">
        <f t="shared" si="25"/>
        <v>925</v>
      </c>
      <c r="L94" s="101"/>
      <c r="M94" s="55"/>
      <c r="N94" s="51"/>
      <c r="O94" s="51"/>
      <c r="P94" s="51"/>
      <c r="Q94" s="51"/>
      <c r="R94" s="51"/>
      <c r="S94" s="51"/>
      <c r="T94" s="51"/>
      <c r="U94" s="51"/>
      <c r="V94" s="6"/>
      <c r="W94" s="6"/>
      <c r="X94" s="6"/>
      <c r="Y94" s="6"/>
      <c r="Z94" s="6"/>
    </row>
    <row r="95" spans="1:26" s="7" customFormat="1" ht="90" outlineLevel="1">
      <c r="A95" s="88" t="s">
        <v>302</v>
      </c>
      <c r="B95" s="36"/>
      <c r="C95" s="81" t="s">
        <v>136</v>
      </c>
      <c r="D95" s="80" t="s">
        <v>168</v>
      </c>
      <c r="E95" s="60">
        <v>1</v>
      </c>
      <c r="F95" s="54"/>
      <c r="G95" s="54"/>
      <c r="H95" s="54"/>
      <c r="I95" s="55">
        <v>414</v>
      </c>
      <c r="J95" s="55"/>
      <c r="K95" s="50">
        <f t="shared" si="25"/>
        <v>414</v>
      </c>
      <c r="L95" s="101"/>
      <c r="M95" s="55"/>
      <c r="N95" s="51"/>
      <c r="O95" s="51"/>
      <c r="P95" s="51"/>
      <c r="Q95" s="51"/>
      <c r="R95" s="51"/>
      <c r="S95" s="51"/>
      <c r="T95" s="51"/>
      <c r="U95" s="51"/>
      <c r="V95" s="6"/>
      <c r="W95" s="6"/>
      <c r="X95" s="6"/>
      <c r="Y95" s="6"/>
      <c r="Z95" s="6"/>
    </row>
    <row r="96" spans="1:26" s="7" customFormat="1" ht="56.25" outlineLevel="1">
      <c r="A96" s="88" t="s">
        <v>303</v>
      </c>
      <c r="B96" s="36"/>
      <c r="C96" s="81" t="s">
        <v>125</v>
      </c>
      <c r="D96" s="80" t="s">
        <v>168</v>
      </c>
      <c r="E96" s="60">
        <v>1</v>
      </c>
      <c r="F96" s="54"/>
      <c r="G96" s="54"/>
      <c r="H96" s="54"/>
      <c r="I96" s="55">
        <v>207</v>
      </c>
      <c r="J96" s="55"/>
      <c r="K96" s="50">
        <f t="shared" si="25"/>
        <v>207</v>
      </c>
      <c r="L96" s="101"/>
      <c r="M96" s="55"/>
      <c r="N96" s="51"/>
      <c r="O96" s="51"/>
      <c r="P96" s="51"/>
      <c r="Q96" s="51"/>
      <c r="R96" s="51"/>
      <c r="S96" s="51"/>
      <c r="T96" s="51"/>
      <c r="U96" s="51"/>
      <c r="V96" s="6"/>
      <c r="W96" s="6"/>
      <c r="X96" s="6"/>
      <c r="Y96" s="6"/>
      <c r="Z96" s="6"/>
    </row>
    <row r="97" spans="1:26" s="7" customFormat="1" ht="56.25" outlineLevel="1">
      <c r="A97" s="88" t="s">
        <v>304</v>
      </c>
      <c r="B97" s="36"/>
      <c r="C97" s="81" t="s">
        <v>126</v>
      </c>
      <c r="D97" s="80" t="s">
        <v>168</v>
      </c>
      <c r="E97" s="60">
        <v>1</v>
      </c>
      <c r="F97" s="54"/>
      <c r="G97" s="54"/>
      <c r="H97" s="54"/>
      <c r="I97" s="55">
        <v>207</v>
      </c>
      <c r="J97" s="55"/>
      <c r="K97" s="50">
        <f t="shared" si="25"/>
        <v>207</v>
      </c>
      <c r="L97" s="101"/>
      <c r="M97" s="55"/>
      <c r="N97" s="51"/>
      <c r="O97" s="51"/>
      <c r="P97" s="51"/>
      <c r="Q97" s="51"/>
      <c r="R97" s="51"/>
      <c r="S97" s="51"/>
      <c r="T97" s="51"/>
      <c r="U97" s="51"/>
      <c r="V97" s="6"/>
      <c r="W97" s="6"/>
      <c r="X97" s="6"/>
      <c r="Y97" s="6"/>
      <c r="Z97" s="6"/>
    </row>
    <row r="98" spans="1:26" s="7" customFormat="1" ht="101.25" outlineLevel="1">
      <c r="A98" s="88" t="s">
        <v>305</v>
      </c>
      <c r="B98" s="36"/>
      <c r="C98" s="71" t="s">
        <v>200</v>
      </c>
      <c r="D98" s="80" t="s">
        <v>168</v>
      </c>
      <c r="E98" s="60">
        <v>1</v>
      </c>
      <c r="F98" s="54"/>
      <c r="G98" s="54"/>
      <c r="H98" s="54"/>
      <c r="I98" s="55">
        <v>183</v>
      </c>
      <c r="J98" s="55"/>
      <c r="K98" s="50">
        <f t="shared" si="25"/>
        <v>183</v>
      </c>
      <c r="L98" s="101"/>
      <c r="M98" s="55"/>
      <c r="N98" s="51"/>
      <c r="O98" s="51"/>
      <c r="P98" s="51"/>
      <c r="Q98" s="51"/>
      <c r="R98" s="51"/>
      <c r="S98" s="51"/>
      <c r="T98" s="51"/>
      <c r="U98" s="51"/>
      <c r="V98" s="6"/>
      <c r="W98" s="6"/>
      <c r="X98" s="6"/>
      <c r="Y98" s="6"/>
      <c r="Z98" s="6"/>
    </row>
    <row r="99" spans="1:26" s="7" customFormat="1" ht="90" outlineLevel="1">
      <c r="A99" s="88" t="s">
        <v>306</v>
      </c>
      <c r="B99" s="36"/>
      <c r="C99" s="81" t="s">
        <v>213</v>
      </c>
      <c r="D99" s="80" t="s">
        <v>168</v>
      </c>
      <c r="E99" s="60">
        <v>1</v>
      </c>
      <c r="F99" s="54"/>
      <c r="G99" s="54"/>
      <c r="H99" s="54"/>
      <c r="I99" s="55">
        <v>213</v>
      </c>
      <c r="J99" s="55"/>
      <c r="K99" s="50">
        <f t="shared" si="25"/>
        <v>213</v>
      </c>
      <c r="L99" s="101"/>
      <c r="M99" s="55"/>
      <c r="N99" s="51"/>
      <c r="O99" s="51"/>
      <c r="P99" s="51"/>
      <c r="Q99" s="51"/>
      <c r="R99" s="51"/>
      <c r="S99" s="51"/>
      <c r="T99" s="51"/>
      <c r="U99" s="51"/>
      <c r="V99" s="6"/>
      <c r="W99" s="6"/>
      <c r="X99" s="6"/>
      <c r="Y99" s="6"/>
      <c r="Z99" s="6"/>
    </row>
    <row r="100" spans="1:26" s="7" customFormat="1" ht="67.5" outlineLevel="1">
      <c r="A100" s="88" t="s">
        <v>307</v>
      </c>
      <c r="B100" s="36"/>
      <c r="C100" s="71" t="s">
        <v>138</v>
      </c>
      <c r="D100" s="80" t="s">
        <v>168</v>
      </c>
      <c r="E100" s="62">
        <v>1</v>
      </c>
      <c r="F100" s="54"/>
      <c r="G100" s="54"/>
      <c r="H100" s="54"/>
      <c r="I100" s="55">
        <v>1096</v>
      </c>
      <c r="J100" s="55"/>
      <c r="K100" s="50">
        <f t="shared" si="25"/>
        <v>1096</v>
      </c>
      <c r="L100" s="101"/>
      <c r="M100" s="55"/>
      <c r="N100" s="51"/>
      <c r="O100" s="51"/>
      <c r="P100" s="51"/>
      <c r="Q100" s="51"/>
      <c r="R100" s="51"/>
      <c r="S100" s="51"/>
      <c r="T100" s="51"/>
      <c r="U100" s="51"/>
      <c r="V100" s="6"/>
      <c r="W100" s="6"/>
      <c r="X100" s="6"/>
      <c r="Y100" s="6"/>
      <c r="Z100" s="6"/>
    </row>
    <row r="101" spans="1:26" s="7" customFormat="1" ht="78.75" outlineLevel="1">
      <c r="A101" s="88" t="s">
        <v>308</v>
      </c>
      <c r="B101" s="36"/>
      <c r="C101" s="71" t="s">
        <v>139</v>
      </c>
      <c r="D101" s="80" t="s">
        <v>168</v>
      </c>
      <c r="E101" s="62">
        <v>1</v>
      </c>
      <c r="F101" s="54"/>
      <c r="G101" s="54"/>
      <c r="H101" s="54"/>
      <c r="I101" s="55">
        <v>891</v>
      </c>
      <c r="J101" s="55"/>
      <c r="K101" s="50">
        <f t="shared" si="25"/>
        <v>891</v>
      </c>
      <c r="L101" s="101"/>
      <c r="M101" s="55"/>
      <c r="N101" s="51"/>
      <c r="O101" s="51"/>
      <c r="P101" s="51"/>
      <c r="Q101" s="51"/>
      <c r="R101" s="51"/>
      <c r="S101" s="51"/>
      <c r="T101" s="51"/>
      <c r="U101" s="51"/>
      <c r="V101" s="6"/>
      <c r="W101" s="6"/>
      <c r="X101" s="6"/>
      <c r="Y101" s="6"/>
      <c r="Z101" s="6"/>
    </row>
    <row r="102" spans="1:26" s="7" customFormat="1" ht="78.75" outlineLevel="1">
      <c r="A102" s="88" t="s">
        <v>309</v>
      </c>
      <c r="B102" s="36"/>
      <c r="C102" s="71" t="s">
        <v>140</v>
      </c>
      <c r="D102" s="80" t="s">
        <v>168</v>
      </c>
      <c r="E102" s="62">
        <v>1</v>
      </c>
      <c r="F102" s="54"/>
      <c r="G102" s="54"/>
      <c r="H102" s="54"/>
      <c r="I102" s="55">
        <v>357</v>
      </c>
      <c r="J102" s="55"/>
      <c r="K102" s="50">
        <f t="shared" si="25"/>
        <v>357</v>
      </c>
      <c r="L102" s="101"/>
      <c r="M102" s="55"/>
      <c r="N102" s="51"/>
      <c r="O102" s="51"/>
      <c r="P102" s="51"/>
      <c r="Q102" s="51"/>
      <c r="R102" s="51"/>
      <c r="S102" s="51"/>
      <c r="T102" s="51"/>
      <c r="U102" s="51"/>
      <c r="V102" s="6"/>
      <c r="W102" s="6"/>
      <c r="X102" s="6"/>
      <c r="Y102" s="6"/>
      <c r="Z102" s="6"/>
    </row>
    <row r="103" spans="1:26" s="7" customFormat="1" ht="45" outlineLevel="1">
      <c r="A103" s="88" t="s">
        <v>310</v>
      </c>
      <c r="B103" s="36"/>
      <c r="C103" s="84" t="s">
        <v>141</v>
      </c>
      <c r="D103" s="80" t="s">
        <v>168</v>
      </c>
      <c r="E103" s="62">
        <v>1</v>
      </c>
      <c r="F103" s="54"/>
      <c r="G103" s="54"/>
      <c r="H103" s="54"/>
      <c r="I103" s="55">
        <v>361</v>
      </c>
      <c r="J103" s="55"/>
      <c r="K103" s="50">
        <f t="shared" si="25"/>
        <v>361</v>
      </c>
      <c r="L103" s="101"/>
      <c r="M103" s="55"/>
      <c r="N103" s="51"/>
      <c r="O103" s="51"/>
      <c r="P103" s="51"/>
      <c r="Q103" s="51"/>
      <c r="R103" s="51"/>
      <c r="S103" s="51"/>
      <c r="T103" s="51"/>
      <c r="U103" s="51"/>
      <c r="V103" s="6"/>
      <c r="W103" s="6"/>
      <c r="X103" s="6"/>
      <c r="Y103" s="6"/>
      <c r="Z103" s="6"/>
    </row>
    <row r="104" spans="1:26" s="7" customFormat="1" ht="78.75" outlineLevel="1">
      <c r="A104" s="88" t="s">
        <v>311</v>
      </c>
      <c r="B104" s="36"/>
      <c r="C104" s="71" t="s">
        <v>212</v>
      </c>
      <c r="D104" s="80" t="s">
        <v>168</v>
      </c>
      <c r="E104" s="62">
        <v>1</v>
      </c>
      <c r="F104" s="54"/>
      <c r="G104" s="54"/>
      <c r="H104" s="54"/>
      <c r="I104" s="55">
        <v>550</v>
      </c>
      <c r="J104" s="55"/>
      <c r="K104" s="50">
        <f t="shared" si="25"/>
        <v>550</v>
      </c>
      <c r="L104" s="101"/>
      <c r="M104" s="55"/>
      <c r="N104" s="51"/>
      <c r="O104" s="51"/>
      <c r="P104" s="51"/>
      <c r="Q104" s="51"/>
      <c r="R104" s="51"/>
      <c r="S104" s="51"/>
      <c r="T104" s="51"/>
      <c r="U104" s="51"/>
      <c r="V104" s="6"/>
      <c r="W104" s="6"/>
      <c r="X104" s="6"/>
      <c r="Y104" s="6"/>
      <c r="Z104" s="6"/>
    </row>
    <row r="105" spans="1:26" s="7" customFormat="1" ht="56.25" outlineLevel="1">
      <c r="A105" s="88" t="s">
        <v>312</v>
      </c>
      <c r="B105" s="36"/>
      <c r="C105" s="81" t="s">
        <v>142</v>
      </c>
      <c r="D105" s="80" t="s">
        <v>168</v>
      </c>
      <c r="E105" s="62">
        <v>1</v>
      </c>
      <c r="F105" s="54"/>
      <c r="G105" s="54"/>
      <c r="H105" s="54"/>
      <c r="I105" s="55">
        <v>363</v>
      </c>
      <c r="J105" s="55"/>
      <c r="K105" s="50">
        <f t="shared" si="25"/>
        <v>363</v>
      </c>
      <c r="L105" s="101"/>
      <c r="M105" s="55"/>
      <c r="N105" s="51"/>
      <c r="O105" s="51"/>
      <c r="P105" s="51"/>
      <c r="Q105" s="51"/>
      <c r="R105" s="51"/>
      <c r="S105" s="51"/>
      <c r="T105" s="51"/>
      <c r="U105" s="51"/>
      <c r="V105" s="6"/>
      <c r="W105" s="6"/>
      <c r="X105" s="6"/>
      <c r="Y105" s="6"/>
      <c r="Z105" s="6"/>
    </row>
    <row r="106" spans="1:26" s="7" customFormat="1" ht="56.25" outlineLevel="1">
      <c r="A106" s="88" t="s">
        <v>313</v>
      </c>
      <c r="B106" s="36"/>
      <c r="C106" s="81" t="s">
        <v>143</v>
      </c>
      <c r="D106" s="80" t="s">
        <v>168</v>
      </c>
      <c r="E106" s="62">
        <v>1</v>
      </c>
      <c r="F106" s="54"/>
      <c r="G106" s="54"/>
      <c r="H106" s="54"/>
      <c r="I106" s="55">
        <v>361</v>
      </c>
      <c r="J106" s="55"/>
      <c r="K106" s="50">
        <f t="shared" si="25"/>
        <v>361</v>
      </c>
      <c r="L106" s="101"/>
      <c r="M106" s="55"/>
      <c r="N106" s="51"/>
      <c r="O106" s="51"/>
      <c r="P106" s="51"/>
      <c r="Q106" s="51"/>
      <c r="R106" s="51"/>
      <c r="S106" s="51"/>
      <c r="T106" s="51"/>
      <c r="U106" s="51"/>
      <c r="V106" s="6"/>
      <c r="W106" s="6"/>
      <c r="X106" s="6"/>
      <c r="Y106" s="6"/>
      <c r="Z106" s="6"/>
    </row>
    <row r="107" spans="1:26" s="7" customFormat="1" ht="123.75" outlineLevel="1">
      <c r="A107" s="88" t="s">
        <v>314</v>
      </c>
      <c r="B107" s="36"/>
      <c r="C107" s="71" t="s">
        <v>144</v>
      </c>
      <c r="D107" s="80" t="s">
        <v>168</v>
      </c>
      <c r="E107" s="62">
        <v>1</v>
      </c>
      <c r="F107" s="54"/>
      <c r="G107" s="54"/>
      <c r="H107" s="54"/>
      <c r="I107" s="55">
        <v>996</v>
      </c>
      <c r="J107" s="55"/>
      <c r="K107" s="50">
        <f t="shared" si="25"/>
        <v>996</v>
      </c>
      <c r="L107" s="101"/>
      <c r="M107" s="55"/>
      <c r="N107" s="51"/>
      <c r="O107" s="51"/>
      <c r="P107" s="51"/>
      <c r="Q107" s="51"/>
      <c r="R107" s="51"/>
      <c r="S107" s="51"/>
      <c r="T107" s="51"/>
      <c r="U107" s="51"/>
      <c r="V107" s="6"/>
      <c r="W107" s="6"/>
      <c r="X107" s="6"/>
      <c r="Y107" s="6"/>
      <c r="Z107" s="6"/>
    </row>
    <row r="108" spans="1:26" s="7" customFormat="1" ht="56.25" outlineLevel="1">
      <c r="A108" s="88" t="s">
        <v>315</v>
      </c>
      <c r="B108" s="36"/>
      <c r="C108" s="71" t="s">
        <v>145</v>
      </c>
      <c r="D108" s="80" t="s">
        <v>168</v>
      </c>
      <c r="E108" s="62">
        <v>1</v>
      </c>
      <c r="F108" s="54"/>
      <c r="G108" s="54"/>
      <c r="H108" s="54"/>
      <c r="I108" s="55">
        <v>361</v>
      </c>
      <c r="J108" s="55"/>
      <c r="K108" s="50">
        <f t="shared" si="25"/>
        <v>361</v>
      </c>
      <c r="L108" s="101"/>
      <c r="M108" s="55"/>
      <c r="N108" s="51"/>
      <c r="O108" s="51"/>
      <c r="P108" s="51"/>
      <c r="Q108" s="51"/>
      <c r="R108" s="51"/>
      <c r="S108" s="51"/>
      <c r="T108" s="51"/>
      <c r="U108" s="51"/>
      <c r="V108" s="6"/>
      <c r="W108" s="6"/>
      <c r="X108" s="6"/>
      <c r="Y108" s="6"/>
      <c r="Z108" s="6"/>
    </row>
    <row r="109" spans="1:26" s="7" customFormat="1" ht="56.25" outlineLevel="1">
      <c r="A109" s="88" t="s">
        <v>316</v>
      </c>
      <c r="B109" s="36"/>
      <c r="C109" s="81" t="s">
        <v>146</v>
      </c>
      <c r="D109" s="80" t="s">
        <v>168</v>
      </c>
      <c r="E109" s="62">
        <v>1</v>
      </c>
      <c r="F109" s="54"/>
      <c r="G109" s="54"/>
      <c r="H109" s="54"/>
      <c r="I109" s="55">
        <v>515</v>
      </c>
      <c r="J109" s="55"/>
      <c r="K109" s="50">
        <f t="shared" si="25"/>
        <v>515</v>
      </c>
      <c r="L109" s="101"/>
      <c r="M109" s="55"/>
      <c r="N109" s="51"/>
      <c r="O109" s="51"/>
      <c r="P109" s="51"/>
      <c r="Q109" s="51"/>
      <c r="R109" s="51"/>
      <c r="S109" s="51"/>
      <c r="T109" s="51"/>
      <c r="U109" s="51"/>
      <c r="V109" s="6"/>
      <c r="W109" s="6"/>
      <c r="X109" s="6"/>
      <c r="Y109" s="6"/>
      <c r="Z109" s="6"/>
    </row>
    <row r="110" spans="1:26" s="7" customFormat="1" ht="78.75" outlineLevel="1">
      <c r="A110" s="88" t="s">
        <v>317</v>
      </c>
      <c r="B110" s="36"/>
      <c r="C110" s="71" t="s">
        <v>147</v>
      </c>
      <c r="D110" s="80" t="s">
        <v>168</v>
      </c>
      <c r="E110" s="62">
        <v>1</v>
      </c>
      <c r="F110" s="54"/>
      <c r="G110" s="54"/>
      <c r="H110" s="54"/>
      <c r="I110" s="55">
        <v>428</v>
      </c>
      <c r="J110" s="55"/>
      <c r="K110" s="50">
        <f t="shared" si="25"/>
        <v>428</v>
      </c>
      <c r="L110" s="101"/>
      <c r="M110" s="55"/>
      <c r="N110" s="51"/>
      <c r="O110" s="51"/>
      <c r="P110" s="51"/>
      <c r="Q110" s="51"/>
      <c r="R110" s="51"/>
      <c r="S110" s="51"/>
      <c r="T110" s="51"/>
      <c r="U110" s="51"/>
      <c r="V110" s="6"/>
      <c r="W110" s="6"/>
      <c r="X110" s="6"/>
      <c r="Y110" s="6"/>
      <c r="Z110" s="6"/>
    </row>
    <row r="111" spans="1:26" s="7" customFormat="1" ht="56.25" outlineLevel="1">
      <c r="A111" s="88" t="s">
        <v>318</v>
      </c>
      <c r="B111" s="36"/>
      <c r="C111" s="81" t="s">
        <v>148</v>
      </c>
      <c r="D111" s="80" t="s">
        <v>168</v>
      </c>
      <c r="E111" s="62">
        <v>1</v>
      </c>
      <c r="F111" s="54"/>
      <c r="G111" s="54"/>
      <c r="H111" s="54"/>
      <c r="I111" s="55">
        <v>363</v>
      </c>
      <c r="J111" s="55"/>
      <c r="K111" s="50">
        <f t="shared" si="25"/>
        <v>363</v>
      </c>
      <c r="L111" s="101"/>
      <c r="M111" s="55"/>
      <c r="N111" s="51"/>
      <c r="O111" s="51"/>
      <c r="P111" s="51"/>
      <c r="Q111" s="51"/>
      <c r="R111" s="51"/>
      <c r="S111" s="51"/>
      <c r="T111" s="51"/>
      <c r="U111" s="51"/>
      <c r="V111" s="6"/>
      <c r="W111" s="6"/>
      <c r="X111" s="6"/>
      <c r="Y111" s="6"/>
      <c r="Z111" s="6"/>
    </row>
    <row r="112" spans="1:26" s="7" customFormat="1" ht="67.5" outlineLevel="1">
      <c r="A112" s="88" t="s">
        <v>319</v>
      </c>
      <c r="B112" s="36"/>
      <c r="C112" s="71" t="s">
        <v>149</v>
      </c>
      <c r="D112" s="80" t="s">
        <v>168</v>
      </c>
      <c r="E112" s="62">
        <v>1</v>
      </c>
      <c r="F112" s="54"/>
      <c r="G112" s="54"/>
      <c r="H112" s="54"/>
      <c r="I112" s="55">
        <v>430</v>
      </c>
      <c r="J112" s="55"/>
      <c r="K112" s="50">
        <f t="shared" si="25"/>
        <v>430</v>
      </c>
      <c r="L112" s="101"/>
      <c r="M112" s="55"/>
      <c r="N112" s="51"/>
      <c r="O112" s="51"/>
      <c r="P112" s="51"/>
      <c r="Q112" s="51"/>
      <c r="R112" s="51"/>
      <c r="S112" s="51"/>
      <c r="T112" s="51"/>
      <c r="U112" s="51"/>
      <c r="V112" s="6"/>
      <c r="W112" s="6"/>
      <c r="X112" s="6"/>
      <c r="Y112" s="6"/>
      <c r="Z112" s="6"/>
    </row>
    <row r="113" spans="1:26" s="7" customFormat="1" ht="56.25" outlineLevel="1">
      <c r="A113" s="88" t="s">
        <v>320</v>
      </c>
      <c r="B113" s="36"/>
      <c r="C113" s="71" t="s">
        <v>197</v>
      </c>
      <c r="D113" s="80" t="s">
        <v>168</v>
      </c>
      <c r="E113" s="62">
        <v>1</v>
      </c>
      <c r="F113" s="54"/>
      <c r="G113" s="54"/>
      <c r="H113" s="54"/>
      <c r="I113" s="55">
        <v>382</v>
      </c>
      <c r="J113" s="55"/>
      <c r="K113" s="50">
        <f t="shared" si="25"/>
        <v>382</v>
      </c>
      <c r="L113" s="101"/>
      <c r="M113" s="55"/>
      <c r="N113" s="51"/>
      <c r="O113" s="51"/>
      <c r="P113" s="51"/>
      <c r="Q113" s="51"/>
      <c r="R113" s="51"/>
      <c r="S113" s="51"/>
      <c r="T113" s="51"/>
      <c r="U113" s="51"/>
      <c r="V113" s="6"/>
      <c r="W113" s="6"/>
      <c r="X113" s="6"/>
      <c r="Y113" s="6"/>
      <c r="Z113" s="6"/>
    </row>
    <row r="114" spans="1:26" s="7" customFormat="1" ht="56.25" outlineLevel="1">
      <c r="A114" s="88" t="s">
        <v>321</v>
      </c>
      <c r="B114" s="36"/>
      <c r="C114" s="71" t="s">
        <v>196</v>
      </c>
      <c r="D114" s="80" t="s">
        <v>168</v>
      </c>
      <c r="E114" s="62">
        <v>1</v>
      </c>
      <c r="F114" s="54"/>
      <c r="G114" s="54"/>
      <c r="H114" s="54"/>
      <c r="I114" s="55">
        <v>364</v>
      </c>
      <c r="J114" s="55"/>
      <c r="K114" s="50">
        <f t="shared" si="25"/>
        <v>364</v>
      </c>
      <c r="L114" s="101"/>
      <c r="M114" s="55"/>
      <c r="N114" s="51"/>
      <c r="O114" s="51"/>
      <c r="P114" s="51"/>
      <c r="Q114" s="51"/>
      <c r="R114" s="51"/>
      <c r="S114" s="51"/>
      <c r="T114" s="51"/>
      <c r="U114" s="51"/>
      <c r="V114" s="6"/>
      <c r="W114" s="6"/>
      <c r="X114" s="6"/>
      <c r="Y114" s="6"/>
      <c r="Z114" s="6"/>
    </row>
    <row r="115" spans="1:26" s="7" customFormat="1" ht="21">
      <c r="A115" s="91" t="s">
        <v>322</v>
      </c>
      <c r="B115" s="36"/>
      <c r="C115" s="76" t="s">
        <v>150</v>
      </c>
      <c r="D115" s="77"/>
      <c r="E115" s="67">
        <f>E116+E126</f>
        <v>17</v>
      </c>
      <c r="F115" s="67">
        <f>F116+F126</f>
        <v>6</v>
      </c>
      <c r="G115" s="54"/>
      <c r="H115" s="54"/>
      <c r="I115" s="46">
        <f>I116+I126</f>
        <v>28468</v>
      </c>
      <c r="J115" s="46">
        <f>J116+J126</f>
        <v>8580</v>
      </c>
      <c r="K115" s="46">
        <f>K116+K126</f>
        <v>19888</v>
      </c>
      <c r="L115" s="101"/>
      <c r="M115" s="46">
        <f>M116+M126</f>
        <v>8580</v>
      </c>
      <c r="N115" s="51"/>
      <c r="O115" s="51"/>
      <c r="P115" s="51"/>
      <c r="Q115" s="51"/>
      <c r="R115" s="51"/>
      <c r="S115" s="51"/>
      <c r="T115" s="51"/>
      <c r="U115" s="51"/>
      <c r="V115" s="6"/>
      <c r="W115" s="6"/>
      <c r="X115" s="6"/>
      <c r="Y115" s="6"/>
      <c r="Z115" s="6"/>
    </row>
    <row r="116" spans="1:26" s="7" customFormat="1" ht="67.5" outlineLevel="1">
      <c r="A116" s="88" t="s">
        <v>323</v>
      </c>
      <c r="B116" s="36"/>
      <c r="C116" s="83" t="s">
        <v>151</v>
      </c>
      <c r="D116" s="85" t="s">
        <v>169</v>
      </c>
      <c r="E116" s="64">
        <f>SUM(E117:E125)</f>
        <v>9</v>
      </c>
      <c r="F116" s="64">
        <f t="shared" ref="F116:K116" si="28">SUM(F117:F125)</f>
        <v>2</v>
      </c>
      <c r="G116" s="64">
        <f t="shared" si="28"/>
        <v>0</v>
      </c>
      <c r="H116" s="64">
        <f t="shared" si="28"/>
        <v>0</v>
      </c>
      <c r="I116" s="64">
        <f t="shared" si="28"/>
        <v>25689</v>
      </c>
      <c r="J116" s="64">
        <f t="shared" si="28"/>
        <v>8180</v>
      </c>
      <c r="K116" s="64">
        <f t="shared" si="28"/>
        <v>17509</v>
      </c>
      <c r="L116" s="101"/>
      <c r="M116" s="64">
        <f t="shared" ref="M116" si="29">SUM(M117:M125)</f>
        <v>8180</v>
      </c>
      <c r="N116" s="51"/>
      <c r="O116" s="51"/>
      <c r="P116" s="51"/>
      <c r="Q116" s="51"/>
      <c r="R116" s="51"/>
      <c r="S116" s="51"/>
      <c r="T116" s="51"/>
      <c r="U116" s="51"/>
      <c r="V116" s="6"/>
      <c r="W116" s="6"/>
      <c r="X116" s="6"/>
      <c r="Y116" s="6"/>
      <c r="Z116" s="6"/>
    </row>
    <row r="117" spans="1:26" s="7" customFormat="1" ht="33.75" outlineLevel="2">
      <c r="A117" s="88" t="s">
        <v>324</v>
      </c>
      <c r="B117" s="36"/>
      <c r="C117" s="69" t="s">
        <v>152</v>
      </c>
      <c r="D117" s="74" t="s">
        <v>169</v>
      </c>
      <c r="E117" s="60">
        <v>1</v>
      </c>
      <c r="F117" s="54">
        <v>1</v>
      </c>
      <c r="G117" s="54"/>
      <c r="H117" s="54"/>
      <c r="I117" s="55">
        <v>4899</v>
      </c>
      <c r="J117" s="55">
        <v>4890</v>
      </c>
      <c r="K117" s="50">
        <f t="shared" ref="K117:K125" si="30">I117-J117</f>
        <v>9</v>
      </c>
      <c r="L117" s="101"/>
      <c r="M117" s="55">
        <v>4890</v>
      </c>
      <c r="N117" s="51"/>
      <c r="O117" s="51"/>
      <c r="P117" s="51"/>
      <c r="Q117" s="51"/>
      <c r="R117" s="51"/>
      <c r="S117" s="51"/>
      <c r="T117" s="51"/>
      <c r="U117" s="51"/>
      <c r="V117" s="6"/>
      <c r="W117" s="6"/>
      <c r="X117" s="6"/>
      <c r="Y117" s="6"/>
      <c r="Z117" s="6"/>
    </row>
    <row r="118" spans="1:26" s="7" customFormat="1" ht="45" outlineLevel="2">
      <c r="A118" s="88" t="s">
        <v>325</v>
      </c>
      <c r="B118" s="36"/>
      <c r="C118" s="69" t="s">
        <v>153</v>
      </c>
      <c r="D118" s="74" t="s">
        <v>169</v>
      </c>
      <c r="E118" s="60">
        <v>1</v>
      </c>
      <c r="F118" s="54">
        <v>1</v>
      </c>
      <c r="G118" s="54"/>
      <c r="H118" s="54"/>
      <c r="I118" s="55">
        <v>3393</v>
      </c>
      <c r="J118" s="55">
        <v>3290</v>
      </c>
      <c r="K118" s="50">
        <f t="shared" si="30"/>
        <v>103</v>
      </c>
      <c r="L118" s="101"/>
      <c r="M118" s="55">
        <v>3290</v>
      </c>
      <c r="N118" s="51"/>
      <c r="O118" s="51"/>
      <c r="P118" s="51"/>
      <c r="Q118" s="51"/>
      <c r="R118" s="51"/>
      <c r="S118" s="51"/>
      <c r="T118" s="51"/>
      <c r="U118" s="51"/>
      <c r="V118" s="6"/>
      <c r="W118" s="6"/>
      <c r="X118" s="6"/>
      <c r="Y118" s="6"/>
      <c r="Z118" s="6"/>
    </row>
    <row r="119" spans="1:26" s="7" customFormat="1" ht="33.75" customHeight="1" outlineLevel="2">
      <c r="A119" s="88" t="s">
        <v>326</v>
      </c>
      <c r="B119" s="36"/>
      <c r="C119" s="69" t="s">
        <v>154</v>
      </c>
      <c r="D119" s="74" t="s">
        <v>169</v>
      </c>
      <c r="E119" s="60">
        <v>1</v>
      </c>
      <c r="F119" s="54"/>
      <c r="G119" s="54"/>
      <c r="H119" s="54"/>
      <c r="I119" s="55">
        <v>2197</v>
      </c>
      <c r="J119" s="55"/>
      <c r="K119" s="50">
        <f t="shared" si="30"/>
        <v>2197</v>
      </c>
      <c r="L119" s="101"/>
      <c r="M119" s="55"/>
      <c r="N119" s="51"/>
      <c r="O119" s="51"/>
      <c r="P119" s="51"/>
      <c r="Q119" s="51"/>
      <c r="R119" s="51"/>
      <c r="S119" s="51"/>
      <c r="T119" s="51"/>
      <c r="U119" s="51"/>
      <c r="V119" s="6"/>
      <c r="W119" s="6"/>
      <c r="X119" s="6"/>
      <c r="Y119" s="6"/>
      <c r="Z119" s="6"/>
    </row>
    <row r="120" spans="1:26" s="7" customFormat="1" ht="45" outlineLevel="2">
      <c r="A120" s="88" t="s">
        <v>327</v>
      </c>
      <c r="B120" s="36"/>
      <c r="C120" s="69" t="s">
        <v>155</v>
      </c>
      <c r="D120" s="74" t="s">
        <v>169</v>
      </c>
      <c r="E120" s="60">
        <v>1</v>
      </c>
      <c r="F120" s="54"/>
      <c r="G120" s="54"/>
      <c r="H120" s="54"/>
      <c r="I120" s="55">
        <v>2027</v>
      </c>
      <c r="J120" s="55"/>
      <c r="K120" s="50">
        <f t="shared" si="30"/>
        <v>2027</v>
      </c>
      <c r="L120" s="101"/>
      <c r="M120" s="55"/>
      <c r="N120" s="51"/>
      <c r="O120" s="51"/>
      <c r="P120" s="51"/>
      <c r="Q120" s="51"/>
      <c r="R120" s="51"/>
      <c r="S120" s="51"/>
      <c r="T120" s="51"/>
      <c r="U120" s="51"/>
      <c r="V120" s="6"/>
      <c r="W120" s="6"/>
      <c r="X120" s="6"/>
      <c r="Y120" s="6"/>
      <c r="Z120" s="6"/>
    </row>
    <row r="121" spans="1:26" s="7" customFormat="1" ht="45" outlineLevel="2">
      <c r="A121" s="88" t="s">
        <v>328</v>
      </c>
      <c r="B121" s="36"/>
      <c r="C121" s="69" t="s">
        <v>156</v>
      </c>
      <c r="D121" s="74" t="s">
        <v>169</v>
      </c>
      <c r="E121" s="60">
        <v>1</v>
      </c>
      <c r="F121" s="54"/>
      <c r="G121" s="54"/>
      <c r="H121" s="54"/>
      <c r="I121" s="68">
        <v>1617</v>
      </c>
      <c r="J121" s="68"/>
      <c r="K121" s="50">
        <f t="shared" si="30"/>
        <v>1617</v>
      </c>
      <c r="L121" s="101"/>
      <c r="M121" s="68"/>
      <c r="N121" s="51"/>
      <c r="O121" s="51"/>
      <c r="P121" s="51"/>
      <c r="Q121" s="51"/>
      <c r="R121" s="51"/>
      <c r="S121" s="51"/>
      <c r="T121" s="51"/>
      <c r="U121" s="51"/>
      <c r="V121" s="6"/>
      <c r="W121" s="6"/>
      <c r="X121" s="6"/>
      <c r="Y121" s="6"/>
      <c r="Z121" s="6"/>
    </row>
    <row r="122" spans="1:26" s="7" customFormat="1" ht="33.75" outlineLevel="2">
      <c r="A122" s="88" t="s">
        <v>329</v>
      </c>
      <c r="B122" s="36"/>
      <c r="C122" s="69" t="s">
        <v>157</v>
      </c>
      <c r="D122" s="74" t="s">
        <v>169</v>
      </c>
      <c r="E122" s="60">
        <v>1</v>
      </c>
      <c r="F122" s="54"/>
      <c r="G122" s="54"/>
      <c r="H122" s="54"/>
      <c r="I122" s="55">
        <v>1505</v>
      </c>
      <c r="J122" s="55"/>
      <c r="K122" s="50">
        <f t="shared" si="30"/>
        <v>1505</v>
      </c>
      <c r="L122" s="101"/>
      <c r="M122" s="55"/>
      <c r="N122" s="51"/>
      <c r="O122" s="51"/>
      <c r="P122" s="51"/>
      <c r="Q122" s="51"/>
      <c r="R122" s="51"/>
      <c r="S122" s="51"/>
      <c r="T122" s="51"/>
      <c r="U122" s="51"/>
      <c r="V122" s="6"/>
      <c r="W122" s="6"/>
      <c r="X122" s="6"/>
      <c r="Y122" s="6"/>
      <c r="Z122" s="6"/>
    </row>
    <row r="123" spans="1:26" s="7" customFormat="1" ht="45" outlineLevel="2">
      <c r="A123" s="88" t="s">
        <v>330</v>
      </c>
      <c r="B123" s="36"/>
      <c r="C123" s="69" t="s">
        <v>158</v>
      </c>
      <c r="D123" s="74" t="s">
        <v>169</v>
      </c>
      <c r="E123" s="60">
        <v>1</v>
      </c>
      <c r="F123" s="54"/>
      <c r="G123" s="54"/>
      <c r="H123" s="54"/>
      <c r="I123" s="55">
        <v>2257</v>
      </c>
      <c r="J123" s="55"/>
      <c r="K123" s="50">
        <f t="shared" si="30"/>
        <v>2257</v>
      </c>
      <c r="L123" s="101"/>
      <c r="M123" s="55"/>
      <c r="N123" s="51"/>
      <c r="O123" s="51"/>
      <c r="P123" s="51"/>
      <c r="Q123" s="51"/>
      <c r="R123" s="51"/>
      <c r="S123" s="51"/>
      <c r="T123" s="51"/>
      <c r="U123" s="51"/>
      <c r="V123" s="6"/>
      <c r="W123" s="6"/>
      <c r="X123" s="6"/>
      <c r="Y123" s="6"/>
      <c r="Z123" s="6"/>
    </row>
    <row r="124" spans="1:26" s="7" customFormat="1" ht="33.75" outlineLevel="2">
      <c r="A124" s="88" t="s">
        <v>331</v>
      </c>
      <c r="B124" s="36"/>
      <c r="C124" s="69" t="s">
        <v>159</v>
      </c>
      <c r="D124" s="74" t="s">
        <v>169</v>
      </c>
      <c r="E124" s="60">
        <v>1</v>
      </c>
      <c r="F124" s="54"/>
      <c r="G124" s="54"/>
      <c r="H124" s="54"/>
      <c r="I124" s="55">
        <v>738</v>
      </c>
      <c r="J124" s="55"/>
      <c r="K124" s="50">
        <f t="shared" si="30"/>
        <v>738</v>
      </c>
      <c r="L124" s="101"/>
      <c r="M124" s="55"/>
      <c r="N124" s="51"/>
      <c r="O124" s="51"/>
      <c r="P124" s="51"/>
      <c r="Q124" s="51"/>
      <c r="R124" s="51"/>
      <c r="S124" s="51"/>
      <c r="T124" s="51"/>
      <c r="U124" s="51"/>
      <c r="V124" s="6"/>
      <c r="W124" s="6"/>
      <c r="X124" s="6"/>
      <c r="Y124" s="6"/>
      <c r="Z124" s="6"/>
    </row>
    <row r="125" spans="1:26" s="7" customFormat="1" ht="56.25" outlineLevel="2">
      <c r="A125" s="88" t="s">
        <v>332</v>
      </c>
      <c r="B125" s="36"/>
      <c r="C125" s="71" t="s">
        <v>160</v>
      </c>
      <c r="D125" s="74" t="s">
        <v>169</v>
      </c>
      <c r="E125" s="60">
        <v>1</v>
      </c>
      <c r="F125" s="54"/>
      <c r="G125" s="54"/>
      <c r="H125" s="54"/>
      <c r="I125" s="55">
        <v>7056</v>
      </c>
      <c r="J125" s="55"/>
      <c r="K125" s="50">
        <f t="shared" si="30"/>
        <v>7056</v>
      </c>
      <c r="L125" s="101"/>
      <c r="M125" s="55"/>
      <c r="N125" s="51"/>
      <c r="O125" s="51"/>
      <c r="P125" s="51"/>
      <c r="Q125" s="51"/>
      <c r="R125" s="51"/>
      <c r="S125" s="51"/>
      <c r="T125" s="51"/>
      <c r="U125" s="51"/>
      <c r="V125" s="6"/>
      <c r="W125" s="6"/>
      <c r="X125" s="6"/>
      <c r="Y125" s="6"/>
      <c r="Z125" s="6"/>
    </row>
    <row r="126" spans="1:26" s="7" customFormat="1" ht="33.75" outlineLevel="1">
      <c r="A126" s="88" t="s">
        <v>333</v>
      </c>
      <c r="B126" s="36"/>
      <c r="C126" s="83" t="s">
        <v>161</v>
      </c>
      <c r="D126" s="85" t="s">
        <v>169</v>
      </c>
      <c r="E126" s="64">
        <f>SUM(E127:E129)</f>
        <v>8</v>
      </c>
      <c r="F126" s="64">
        <f t="shared" ref="F126:K126" si="31">SUM(F127:F129)</f>
        <v>4</v>
      </c>
      <c r="G126" s="64">
        <f t="shared" si="31"/>
        <v>0</v>
      </c>
      <c r="H126" s="64">
        <f t="shared" si="31"/>
        <v>0</v>
      </c>
      <c r="I126" s="64">
        <f t="shared" si="31"/>
        <v>2779</v>
      </c>
      <c r="J126" s="64">
        <f t="shared" si="31"/>
        <v>400</v>
      </c>
      <c r="K126" s="64">
        <f t="shared" si="31"/>
        <v>2379</v>
      </c>
      <c r="L126" s="101"/>
      <c r="M126" s="64">
        <f t="shared" ref="M126" si="32">SUM(M127:M129)</f>
        <v>400</v>
      </c>
      <c r="N126" s="51"/>
      <c r="O126" s="51"/>
      <c r="P126" s="51"/>
      <c r="Q126" s="51"/>
      <c r="R126" s="51"/>
      <c r="S126" s="51"/>
      <c r="T126" s="51"/>
      <c r="U126" s="51"/>
      <c r="V126" s="6"/>
      <c r="W126" s="6"/>
      <c r="X126" s="6"/>
      <c r="Y126" s="6"/>
      <c r="Z126" s="6"/>
    </row>
    <row r="127" spans="1:26" s="7" customFormat="1" ht="22.5" outlineLevel="2">
      <c r="A127" s="88" t="s">
        <v>334</v>
      </c>
      <c r="B127" s="36"/>
      <c r="C127" s="69" t="s">
        <v>162</v>
      </c>
      <c r="D127" s="74" t="s">
        <v>169</v>
      </c>
      <c r="E127" s="62">
        <v>2</v>
      </c>
      <c r="F127" s="54"/>
      <c r="G127" s="54"/>
      <c r="H127" s="54"/>
      <c r="I127" s="55">
        <v>1673</v>
      </c>
      <c r="J127" s="55"/>
      <c r="K127" s="50">
        <f t="shared" ref="K127:K128" si="33">I127-J127</f>
        <v>1673</v>
      </c>
      <c r="L127" s="101"/>
      <c r="M127" s="55"/>
      <c r="N127" s="51"/>
      <c r="O127" s="51"/>
      <c r="P127" s="51"/>
      <c r="Q127" s="51"/>
      <c r="R127" s="51"/>
      <c r="S127" s="51"/>
      <c r="T127" s="51"/>
      <c r="U127" s="51"/>
      <c r="V127" s="6"/>
      <c r="W127" s="6"/>
      <c r="X127" s="6"/>
      <c r="Y127" s="6"/>
      <c r="Z127" s="6"/>
    </row>
    <row r="128" spans="1:26" s="7" customFormat="1" ht="33.75" outlineLevel="2">
      <c r="A128" s="88" t="s">
        <v>335</v>
      </c>
      <c r="B128" s="36"/>
      <c r="C128" s="69" t="s">
        <v>163</v>
      </c>
      <c r="D128" s="74" t="s">
        <v>169</v>
      </c>
      <c r="E128" s="62">
        <v>2</v>
      </c>
      <c r="F128" s="54"/>
      <c r="G128" s="54"/>
      <c r="H128" s="54"/>
      <c r="I128" s="55">
        <v>574</v>
      </c>
      <c r="J128" s="55"/>
      <c r="K128" s="50">
        <f t="shared" si="33"/>
        <v>574</v>
      </c>
      <c r="L128" s="101"/>
      <c r="M128" s="55"/>
      <c r="N128" s="51"/>
      <c r="O128" s="51"/>
      <c r="P128" s="51"/>
      <c r="Q128" s="51"/>
      <c r="R128" s="51"/>
      <c r="S128" s="51"/>
      <c r="T128" s="51"/>
      <c r="U128" s="51"/>
      <c r="V128" s="6"/>
      <c r="W128" s="6"/>
      <c r="X128" s="6"/>
      <c r="Y128" s="6"/>
      <c r="Z128" s="6"/>
    </row>
    <row r="129" spans="1:26" s="7" customFormat="1" ht="22.5" outlineLevel="2">
      <c r="A129" s="88" t="s">
        <v>336</v>
      </c>
      <c r="B129" s="36"/>
      <c r="C129" s="69" t="s">
        <v>164</v>
      </c>
      <c r="D129" s="74" t="s">
        <v>169</v>
      </c>
      <c r="E129" s="62">
        <v>4</v>
      </c>
      <c r="F129" s="54">
        <v>4</v>
      </c>
      <c r="G129" s="54"/>
      <c r="H129" s="54"/>
      <c r="I129" s="55">
        <v>532</v>
      </c>
      <c r="J129" s="55">
        <v>400</v>
      </c>
      <c r="K129" s="50">
        <f>I129-J129</f>
        <v>132</v>
      </c>
      <c r="L129" s="102"/>
      <c r="M129" s="54">
        <v>400</v>
      </c>
      <c r="N129" s="51"/>
      <c r="O129" s="51"/>
      <c r="P129" s="51"/>
      <c r="Q129" s="51"/>
      <c r="R129" s="51"/>
      <c r="S129" s="51"/>
      <c r="T129" s="51"/>
      <c r="U129" s="51"/>
      <c r="V129" s="6"/>
      <c r="W129" s="6"/>
      <c r="X129" s="6"/>
      <c r="Y129" s="6"/>
      <c r="Z129" s="6"/>
    </row>
    <row r="130" spans="1:26" s="7" customFormat="1" ht="12">
      <c r="A130" s="8"/>
      <c r="B130" s="8"/>
      <c r="C130" s="34"/>
      <c r="D130" s="13"/>
      <c r="E130" s="14"/>
      <c r="F130" s="14"/>
      <c r="G130" s="8"/>
      <c r="H130" s="8"/>
      <c r="I130" s="15"/>
      <c r="J130" s="16"/>
      <c r="K130" s="16"/>
      <c r="L130" s="8"/>
      <c r="M130" s="16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s="7" customFormat="1" ht="12">
      <c r="A131" s="8"/>
      <c r="B131" s="8"/>
      <c r="C131" s="34"/>
      <c r="D131" s="13"/>
      <c r="E131" s="14"/>
      <c r="F131" s="14"/>
      <c r="G131" s="8"/>
      <c r="H131" s="8"/>
      <c r="I131" s="15"/>
      <c r="J131" s="16"/>
      <c r="K131" s="16"/>
      <c r="L131" s="8"/>
      <c r="M131" s="16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s="7" customFormat="1" ht="12">
      <c r="A132" s="8"/>
      <c r="B132" s="8"/>
      <c r="C132" s="34"/>
      <c r="D132" s="13"/>
      <c r="E132" s="14"/>
      <c r="F132" s="14"/>
      <c r="G132" s="8"/>
      <c r="H132" s="8"/>
      <c r="I132" s="15"/>
      <c r="J132" s="16"/>
      <c r="K132" s="16"/>
      <c r="L132" s="8"/>
      <c r="M132" s="16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s="7" customFormat="1" ht="24.75" customHeight="1">
      <c r="A133" s="8"/>
      <c r="B133" s="8"/>
      <c r="C133" s="34"/>
      <c r="D133" s="13"/>
      <c r="E133" s="14"/>
      <c r="F133" s="14"/>
      <c r="G133" s="8"/>
      <c r="H133" s="8"/>
      <c r="I133" s="15"/>
      <c r="J133" s="16"/>
      <c r="K133" s="16"/>
      <c r="L133" s="8"/>
      <c r="M133" s="16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s="7" customFormat="1" ht="12">
      <c r="A134" s="8"/>
      <c r="B134" s="8"/>
      <c r="C134" s="34"/>
      <c r="D134" s="13"/>
      <c r="E134" s="14"/>
      <c r="F134" s="14"/>
      <c r="G134" s="8"/>
      <c r="H134" s="8"/>
      <c r="I134" s="15"/>
      <c r="J134" s="16"/>
      <c r="K134" s="16"/>
      <c r="L134" s="8"/>
      <c r="M134" s="16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</sheetData>
  <mergeCells count="28">
    <mergeCell ref="Z14:Z22"/>
    <mergeCell ref="A5:O5"/>
    <mergeCell ref="A6:O6"/>
    <mergeCell ref="A8:A10"/>
    <mergeCell ref="B8:G8"/>
    <mergeCell ref="H8:H10"/>
    <mergeCell ref="I8:L8"/>
    <mergeCell ref="M8:P8"/>
    <mergeCell ref="K9:K10"/>
    <mergeCell ref="L9:L10"/>
    <mergeCell ref="M9:N9"/>
    <mergeCell ref="W9:X9"/>
    <mergeCell ref="Q8:X8"/>
    <mergeCell ref="Y8:Y10"/>
    <mergeCell ref="Z8:Z10"/>
    <mergeCell ref="B9:B10"/>
    <mergeCell ref="C9:C10"/>
    <mergeCell ref="D9:D10"/>
    <mergeCell ref="E9:F9"/>
    <mergeCell ref="G9:G10"/>
    <mergeCell ref="I9:I10"/>
    <mergeCell ref="J9:J10"/>
    <mergeCell ref="O9:O10"/>
    <mergeCell ref="P9:P10"/>
    <mergeCell ref="Q9:R9"/>
    <mergeCell ref="S9:T9"/>
    <mergeCell ref="U9:V9"/>
    <mergeCell ref="L14:L1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21</vt:lpstr>
      <vt:lpstr>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Марина Сергеевна</dc:creator>
  <cp:lastModifiedBy>Умбеталиев Сержан Дидарбекович</cp:lastModifiedBy>
  <cp:lastPrinted>2020-07-22T09:26:06Z</cp:lastPrinted>
  <dcterms:created xsi:type="dcterms:W3CDTF">2020-07-02T05:19:33Z</dcterms:created>
  <dcterms:modified xsi:type="dcterms:W3CDTF">2020-07-24T05:45:09Z</dcterms:modified>
</cp:coreProperties>
</file>