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ik.shagirov\Documents\"/>
    </mc:Choice>
  </mc:AlternateContent>
  <bookViews>
    <workbookView xWindow="0" yWindow="0" windowWidth="28800" windowHeight="12330"/>
  </bookViews>
  <sheets>
    <sheet name="рус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1" i="7" l="1"/>
  <c r="J17" i="7"/>
  <c r="J74" i="7" l="1"/>
  <c r="K28" i="7" l="1"/>
  <c r="K254" i="7" l="1"/>
  <c r="K253" i="7"/>
  <c r="E238" i="7"/>
  <c r="J50" i="7" l="1"/>
  <c r="J47" i="7"/>
  <c r="K206" i="7" l="1"/>
  <c r="J183" i="7"/>
  <c r="J231" i="7"/>
  <c r="J225" i="7"/>
  <c r="J219" i="7"/>
  <c r="J222" i="7"/>
  <c r="J212" i="7"/>
  <c r="J216" i="7"/>
  <c r="J201" i="7"/>
  <c r="J198" i="7"/>
  <c r="J191" i="7"/>
  <c r="J190" i="7" s="1"/>
  <c r="J164" i="7"/>
  <c r="J146" i="7"/>
  <c r="J127" i="7"/>
  <c r="J109" i="7"/>
  <c r="J96" i="7"/>
  <c r="K54" i="7"/>
  <c r="J93" i="7"/>
  <c r="J73" i="7"/>
  <c r="K62" i="7"/>
  <c r="K61" i="7"/>
  <c r="K60" i="7"/>
  <c r="K58" i="7"/>
  <c r="K57" i="7"/>
  <c r="K56" i="7"/>
  <c r="J26" i="7"/>
  <c r="J24" i="7"/>
  <c r="J21" i="7"/>
  <c r="J16" i="7"/>
  <c r="J12" i="7"/>
  <c r="J14" i="7"/>
  <c r="I231" i="7"/>
  <c r="I225" i="7"/>
  <c r="I222" i="7"/>
  <c r="I219" i="7"/>
  <c r="I216" i="7"/>
  <c r="I212" i="7"/>
  <c r="I198" i="7"/>
  <c r="I191" i="7"/>
  <c r="I183" i="7"/>
  <c r="I164" i="7"/>
  <c r="I146" i="7"/>
  <c r="I127" i="7"/>
  <c r="I109" i="7"/>
  <c r="I96" i="7"/>
  <c r="I93" i="7"/>
  <c r="I74" i="7"/>
  <c r="I73" i="7" s="1"/>
  <c r="I50" i="7"/>
  <c r="I47" i="7"/>
  <c r="I26" i="7"/>
  <c r="I24" i="7"/>
  <c r="I21" i="7"/>
  <c r="I17" i="7"/>
  <c r="I16" i="7" s="1"/>
  <c r="I14" i="7"/>
  <c r="I12" i="7"/>
  <c r="J211" i="7" l="1"/>
  <c r="J210" i="7" s="1"/>
  <c r="J218" i="7"/>
  <c r="J20" i="7"/>
  <c r="J224" i="7"/>
  <c r="J95" i="7"/>
  <c r="J92" i="7" s="1"/>
  <c r="J49" i="7" s="1"/>
  <c r="J11" i="7"/>
  <c r="I20" i="7"/>
  <c r="I11" i="7" s="1"/>
  <c r="I95" i="7"/>
  <c r="K10" i="7"/>
  <c r="I211" i="7"/>
  <c r="I92" i="7"/>
  <c r="I218" i="7"/>
  <c r="I224" i="7"/>
  <c r="I190" i="7"/>
  <c r="E231" i="7"/>
  <c r="E225" i="7"/>
  <c r="E224" i="7" s="1"/>
  <c r="E222" i="7"/>
  <c r="E219" i="7"/>
  <c r="E216" i="7"/>
  <c r="E212" i="7"/>
  <c r="E201" i="7"/>
  <c r="E198" i="7"/>
  <c r="E191" i="7"/>
  <c r="E183" i="7"/>
  <c r="E164" i="7"/>
  <c r="E146" i="7"/>
  <c r="E127" i="7"/>
  <c r="E109" i="7"/>
  <c r="E96" i="7"/>
  <c r="E93" i="7"/>
  <c r="E74" i="7"/>
  <c r="E73" i="7" s="1"/>
  <c r="E50" i="7"/>
  <c r="E47" i="7"/>
  <c r="E26" i="7"/>
  <c r="E24" i="7"/>
  <c r="E21" i="7"/>
  <c r="E20" i="7" s="1"/>
  <c r="E17" i="7"/>
  <c r="E16" i="7" s="1"/>
  <c r="E14" i="7"/>
  <c r="E12" i="7"/>
  <c r="J10" i="7" l="1"/>
  <c r="I49" i="7"/>
  <c r="E211" i="7"/>
  <c r="E190" i="7"/>
  <c r="E95" i="7"/>
  <c r="E92" i="7" s="1"/>
  <c r="I210" i="7"/>
  <c r="I10" i="7" s="1"/>
  <c r="E218" i="7"/>
  <c r="E210" i="7" s="1"/>
</calcChain>
</file>

<file path=xl/sharedStrings.xml><?xml version="1.0" encoding="utf-8"?>
<sst xmlns="http://schemas.openxmlformats.org/spreadsheetml/2006/main" count="833" uniqueCount="397">
  <si>
    <t>№ п/п</t>
  </si>
  <si>
    <t>Информация о плановых и фактических объемах предоставления регулируемых услуг</t>
  </si>
  <si>
    <t>Наименование регулируемых услуг (товаров, работ) и обслуживаемая территория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</si>
  <si>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</si>
  <si>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</si>
  <si>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</si>
  <si>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</si>
  <si>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</si>
  <si>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Информация о фактических условиях и размерах финансирования инвестиционной программы, тысяч тенге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</si>
  <si>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</si>
  <si>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</si>
  <si>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</si>
  <si>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</si>
  <si>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</si>
  <si>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Амортизация</t>
  </si>
  <si>
    <t>Прибыль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</si>
  <si>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</si>
  <si>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</si>
  <si>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 и эффективности деятельности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</si>
  <si>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</si>
  <si>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</si>
  <si>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</si>
  <si>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Факт прошлого года</t>
  </si>
  <si>
    <t>Факт текущего года</t>
  </si>
  <si>
    <t>п.м.</t>
  </si>
  <si>
    <t>Снижение расхода сырья, материалов, топлива и энергии в натуральном выражении в зависимости от утвержденной инвестиционной программы, тыс. тенге</t>
  </si>
  <si>
    <t>ед.</t>
  </si>
  <si>
    <t>Отчет о прибылях и убытках* (оперативные данные)</t>
  </si>
  <si>
    <t>Сумма инвестиционной программы, тыс. тенге</t>
  </si>
  <si>
    <t>1.1</t>
  </si>
  <si>
    <t>1.2</t>
  </si>
  <si>
    <t>1.3</t>
  </si>
  <si>
    <t>1.4</t>
  </si>
  <si>
    <t>2.1.1</t>
  </si>
  <si>
    <t>2.1.2</t>
  </si>
  <si>
    <t>2.1.3</t>
  </si>
  <si>
    <t>2.1</t>
  </si>
  <si>
    <t>2.2</t>
  </si>
  <si>
    <t>3.1</t>
  </si>
  <si>
    <t>3.2</t>
  </si>
  <si>
    <t>4.1</t>
  </si>
  <si>
    <t>4.2</t>
  </si>
  <si>
    <t>1.5</t>
  </si>
  <si>
    <t>1.6</t>
  </si>
  <si>
    <t>1.7</t>
  </si>
  <si>
    <t>I</t>
  </si>
  <si>
    <t>1</t>
  </si>
  <si>
    <t>2</t>
  </si>
  <si>
    <t>2.1.4</t>
  </si>
  <si>
    <t>2.1.5</t>
  </si>
  <si>
    <t>2.1.6</t>
  </si>
  <si>
    <t>2.1.7</t>
  </si>
  <si>
    <t>2.1.8</t>
  </si>
  <si>
    <t>3.3</t>
  </si>
  <si>
    <t>3.4</t>
  </si>
  <si>
    <t>5</t>
  </si>
  <si>
    <t>5.1</t>
  </si>
  <si>
    <t>5.2</t>
  </si>
  <si>
    <t>6.1</t>
  </si>
  <si>
    <t>III</t>
  </si>
  <si>
    <t>1.1.1</t>
  </si>
  <si>
    <t>1.2.1</t>
  </si>
  <si>
    <t>IV</t>
  </si>
  <si>
    <t>3</t>
  </si>
  <si>
    <t>2.2.1</t>
  </si>
  <si>
    <t xml:space="preserve"> ГКП на ПХВ "Алматы Су" УЭиИР г. Алматы </t>
  </si>
  <si>
    <t>Факт               текущего года</t>
  </si>
  <si>
    <t>6</t>
  </si>
  <si>
    <t>4</t>
  </si>
  <si>
    <t>4.2.1</t>
  </si>
  <si>
    <t>4.2.2</t>
  </si>
  <si>
    <t>1.1.3</t>
  </si>
  <si>
    <t>Наименование мероприятий</t>
  </si>
  <si>
    <t>4.1.1</t>
  </si>
  <si>
    <t>4.1.2</t>
  </si>
  <si>
    <t>4.1.3</t>
  </si>
  <si>
    <t xml:space="preserve">Вид деятельности: услуги водоснабжения и водоотведения    </t>
  </si>
  <si>
    <t>Снижение кол-ва подпоров на сети, безопасная эксплуатация сетей, бесперебойный отвод стоков</t>
  </si>
  <si>
    <t>Водоисточники</t>
  </si>
  <si>
    <t>Реконструкция сооружений</t>
  </si>
  <si>
    <t>объект</t>
  </si>
  <si>
    <t>Реконструкция ТП-513</t>
  </si>
  <si>
    <t>Газификация объектов</t>
  </si>
  <si>
    <t>Газификация площадки "Фильтровальная станция Медеу"</t>
  </si>
  <si>
    <t>Технический и авторский надзор над реконструкцией сооружений, газификацией объектов, бурения скважин</t>
  </si>
  <si>
    <t>услуга</t>
  </si>
  <si>
    <t>Авторский надзор над реконструкцией сооружений, газификацией объектов, бурения скважин</t>
  </si>
  <si>
    <t>4.1.4</t>
  </si>
  <si>
    <t>Водопроводные сети</t>
  </si>
  <si>
    <t>Реконструкция водопроводных сетей</t>
  </si>
  <si>
    <t>1.8</t>
  </si>
  <si>
    <t>1.9</t>
  </si>
  <si>
    <t>1.10</t>
  </si>
  <si>
    <t>1.11</t>
  </si>
  <si>
    <t>1.12</t>
  </si>
  <si>
    <t>1.13</t>
  </si>
  <si>
    <t>1.14</t>
  </si>
  <si>
    <t>1.15</t>
  </si>
  <si>
    <t>Технический и авторский надзор над реконструкцией водопроводных сетей</t>
  </si>
  <si>
    <t>Авторский надзор над реконструкцией водопроводных сетей</t>
  </si>
  <si>
    <t>Разработка проектно-сметной документации</t>
  </si>
  <si>
    <t>проект</t>
  </si>
  <si>
    <t>Приобретение основных средств</t>
  </si>
  <si>
    <t>Приобретение насосов</t>
  </si>
  <si>
    <t>Насос КМ-65-50-125</t>
  </si>
  <si>
    <t>Насос КМ-65-50-160</t>
  </si>
  <si>
    <t>Насос КМ-80-65-160</t>
  </si>
  <si>
    <t>Дренажный насос "Гном"</t>
  </si>
  <si>
    <t>Приобретение запорно-регулирующей арматуры</t>
  </si>
  <si>
    <t>Задвижка d=50мм</t>
  </si>
  <si>
    <t>Задвижка d=80мм</t>
  </si>
  <si>
    <t>Приобретение прочего оборудования</t>
  </si>
  <si>
    <t>Мотопомпа бензиновая</t>
  </si>
  <si>
    <t xml:space="preserve">Мотопомпа дизельная </t>
  </si>
  <si>
    <t>Генератор, мощностью 5,5кВт</t>
  </si>
  <si>
    <t>Агрегат сварочный (дизельный)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</si>
  <si>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</si>
  <si>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</si>
  <si>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</si>
  <si>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</si>
  <si>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</si>
  <si>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</si>
  <si>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</si>
  <si>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</si>
  <si>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</si>
  <si>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</si>
  <si>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</si>
  <si>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</si>
  <si>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</si>
  <si>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</si>
  <si>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</si>
  <si>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</si>
  <si>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</si>
  <si>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</si>
  <si>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Всего по услуге водоснабжения на 2022 год</t>
  </si>
  <si>
    <t>Вентилятор для продувки колодцев (переносной)</t>
  </si>
  <si>
    <t>Автоматизация систем управления производственным процессом</t>
  </si>
  <si>
    <t>Приобретение расходомеров</t>
  </si>
  <si>
    <t>Стационарный ультразвуковой расходомер</t>
  </si>
  <si>
    <t>1.1.2</t>
  </si>
  <si>
    <t>2022 г</t>
  </si>
  <si>
    <t>3.1.1</t>
  </si>
  <si>
    <t>3.1.2</t>
  </si>
  <si>
    <t>Изыскательские работы</t>
  </si>
  <si>
    <t>3.2.1</t>
  </si>
  <si>
    <t>3.2.1.1</t>
  </si>
  <si>
    <t>3.2.1.2</t>
  </si>
  <si>
    <t>3.2.1.3</t>
  </si>
  <si>
    <t>3.2.1.4</t>
  </si>
  <si>
    <t>3.2.1.5</t>
  </si>
  <si>
    <t>3.2.1.6</t>
  </si>
  <si>
    <t>3.2.1.7</t>
  </si>
  <si>
    <t>3.2.1.8</t>
  </si>
  <si>
    <t>3.2.1.9</t>
  </si>
  <si>
    <t>3.2.2</t>
  </si>
  <si>
    <t>3.2.2.1</t>
  </si>
  <si>
    <t>3.2.2.2</t>
  </si>
  <si>
    <t>3.2.2.3</t>
  </si>
  <si>
    <t>3.2.2.4</t>
  </si>
  <si>
    <t>3.2.2.5</t>
  </si>
  <si>
    <t>3.2.2.6</t>
  </si>
  <si>
    <t>3.2.2.7</t>
  </si>
  <si>
    <t>3.2.2.8</t>
  </si>
  <si>
    <t>3.2.3</t>
  </si>
  <si>
    <t>3.2.3.1</t>
  </si>
  <si>
    <t>3.2.3.2</t>
  </si>
  <si>
    <t>3.2.3.3</t>
  </si>
  <si>
    <t>3.2.3.4</t>
  </si>
  <si>
    <t>3.2.3.5</t>
  </si>
  <si>
    <t>3.2.3.6</t>
  </si>
  <si>
    <t>3.2.3.7</t>
  </si>
  <si>
    <t>3.2.3.8</t>
  </si>
  <si>
    <t>3.2.3.9</t>
  </si>
  <si>
    <t>3.2.4</t>
  </si>
  <si>
    <t>Лесопатология</t>
  </si>
  <si>
    <t>3.2.4.1</t>
  </si>
  <si>
    <t>3.2.4.2</t>
  </si>
  <si>
    <t>3.2.4.3</t>
  </si>
  <si>
    <t>3.2.4.4</t>
  </si>
  <si>
    <t>3.2.4.5</t>
  </si>
  <si>
    <t>3.2.4.6</t>
  </si>
  <si>
    <t>3.2.4.7</t>
  </si>
  <si>
    <t>3.2.4.8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</si>
  <si>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</si>
  <si>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</si>
  <si>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</si>
  <si>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</si>
  <si>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</si>
  <si>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</si>
  <si>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</si>
  <si>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</si>
  <si>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</si>
  <si>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Проведение экспертизы проектов</t>
  </si>
  <si>
    <t>3.4.1</t>
  </si>
  <si>
    <t>3.4.2</t>
  </si>
  <si>
    <t>3.4.3</t>
  </si>
  <si>
    <t>работа</t>
  </si>
  <si>
    <t>4.3</t>
  </si>
  <si>
    <t>4.3.3</t>
  </si>
  <si>
    <t>4.3.1</t>
  </si>
  <si>
    <t>услуга водоснабжения г. Алматы и Алматинской области</t>
  </si>
  <si>
    <t>Получение специальных технических условий на проектирование</t>
  </si>
  <si>
    <t>«Реконструкция площадки водопроводных сооружений с дополнительным строительством резервуара чистой воды V-300 м3 по ул. Алмалыкская, г. Алматы».</t>
  </si>
  <si>
    <t>«Реконструкция площадки водопроводных сооружений с дополнительным строительством резервуара чистой воды V-300 м3 на участке «Каменское плато», г. Алматы».</t>
  </si>
  <si>
    <t>«Развитие сетей воодоснабжения и водоотведения присоединенных территорий города Алматы. Строительство магистральных сетей водопровода и канализации в Медеуском районе («Сулусай»)с бурением скважин. Корректировка рабочего проекта»</t>
  </si>
  <si>
    <t>Приобретение насосных агрегатов</t>
  </si>
  <si>
    <t>Погружной насос с раздельной системой охлаждения производительностью 12-160-100 (Q-160м3/час, напор 100 м.)</t>
  </si>
  <si>
    <t>Погружной насос с раздельной системой охлаждения производительностью 10-120-60. (Q-120м3/час, напор 60 м.)</t>
  </si>
  <si>
    <t>Погружной насос с раздельной системой охлаждения производительностью 10-65-65 (Q-65м3/час, напор 65 м.)</t>
  </si>
  <si>
    <t>Погружной насос с раздельной системой охлаждения производительностью  10-65-110  (Q-65м3/час, напор 110 м.)</t>
  </si>
  <si>
    <t>Погружной насос с раздельной системой охлаждения производительностью 12-160-65 (Q-160м3/час, напор 65 м.)</t>
  </si>
  <si>
    <t>Погружной насос с раздельной системой охлаждения производительностью 10-120-90 (Q-120м3/час, напор 90 м.)</t>
  </si>
  <si>
    <t>Погружной насос с раздельной системой охлаждения производительностью  8-25-125 (Q-25м3/час, напор 125 м.)</t>
  </si>
  <si>
    <t>Погружной насос с раздельной системой охлаждения производительностью  8-16-140 (Q-16м3/час, напор 140м.)</t>
  </si>
  <si>
    <t>Погружной насос с раздельной системой охлаждения производительностью  6-10-235 (Q-10м3/час, напор 235м)</t>
  </si>
  <si>
    <t>Погружной насос с раздельной системой охлаждения производительностью 6-10-180 (Q-10м3/час, напор 180 м.)</t>
  </si>
  <si>
    <t>Погружной насос с раздельной системой охлаждения производительностью 10-65-150 (Q-65м3/час, напор 150 м.)</t>
  </si>
  <si>
    <t>Погружной насос с раздельной системой охлаждения производительностью 8-63-110 (Q-65м3/час, напор 110 м.)</t>
  </si>
  <si>
    <t>Погружной насос с раздельной системой охлаждения производительностью 8-40-110  (Q-40м3/час, напор 110 м.)</t>
  </si>
  <si>
    <t>Насос центробежный нагнетательный (ЦБН) тип Д, 500м3, - 63А, 97 кВт, в комплекте с ЧРП</t>
  </si>
  <si>
    <t>Консольный насос тип КМ 90 м3/час напор 85 метров мощностью 30кВт</t>
  </si>
  <si>
    <t>Насос центробежный нагнетательный (ЦБН) тип Д,200-90 двухстороннего входа, Q-720м3  - напор 90 метров с ЧРП</t>
  </si>
  <si>
    <t>Насос центробежный нагнетательный (ЦБН) тип Д,200-90 двухстороннего входа, Q-200м3/час Напор 90м  55 квт 0,4кв,  с ЧРП</t>
  </si>
  <si>
    <t xml:space="preserve">Консольный насос тип КМ 45-55, Q-45м3/час Напор 55м 15квт 0,4кв с УПП </t>
  </si>
  <si>
    <t xml:space="preserve">Насос К 90-65 Q-90м3/час Напор 65м 55квт с ЧРП </t>
  </si>
  <si>
    <t>Насос центробежный нагнетательный (ЦБН) тип Д, 500м3, напор 90 метров - 200 кВт</t>
  </si>
  <si>
    <t>Мероприятия по оборудованию системы видеонаблюдения и охраны периметра объектов</t>
  </si>
  <si>
    <t xml:space="preserve">Мероприятия по технической оснащенности объектов </t>
  </si>
  <si>
    <r>
      <t xml:space="preserve">Реконструкция водопроводных сетей. Водопроводные сети по ул. </t>
    </r>
    <r>
      <rPr>
        <b/>
        <sz val="11"/>
        <rFont val="Times New Roman"/>
        <family val="1"/>
        <charset val="204"/>
      </rPr>
      <t xml:space="preserve">Сарбайской </t>
    </r>
    <r>
      <rPr>
        <sz val="11"/>
        <rFont val="Times New Roman"/>
        <family val="1"/>
        <charset val="204"/>
      </rPr>
      <t>от ул.Бестужева до ул.Темиртауская и по ул.Гурилева от ул.Бестужева до р.Казачки в Медеуском районе города Алматы» Д-100, 150, 200 мм.</t>
    </r>
  </si>
  <si>
    <r>
      <t xml:space="preserve">Реконструкция водопроводных сетей. Водопроводная сеть по ул. </t>
    </r>
    <r>
      <rPr>
        <b/>
        <sz val="11"/>
        <rFont val="Times New Roman"/>
        <family val="1"/>
        <charset val="204"/>
      </rPr>
      <t>Луганского</t>
    </r>
    <r>
      <rPr>
        <sz val="11"/>
        <rFont val="Times New Roman"/>
        <family val="1"/>
        <charset val="204"/>
      </rPr>
      <t>, ул.Елебекова, ул.Горная, ул.Батурина, ул.Бегалина, пер.Горный, ул.Кокинаки, ул.Горновосточная в Медеуском районе города Алматы» Д-50, 100, 150, 200, 250мм.</t>
    </r>
  </si>
  <si>
    <r>
      <t>Реконструкция водопроводных сетей. Водопроводная сеть по ул.</t>
    </r>
    <r>
      <rPr>
        <b/>
        <sz val="11"/>
        <rFont val="Times New Roman"/>
        <family val="1"/>
        <charset val="204"/>
      </rPr>
      <t>Ахметова</t>
    </r>
    <r>
      <rPr>
        <sz val="11"/>
        <rFont val="Times New Roman"/>
        <family val="1"/>
        <charset val="204"/>
      </rPr>
      <t xml:space="preserve"> от ВК-71 на север до дома № 33 (ВК-72), внутриплощадочные сети жилых домов по ул.Ахметова №22, 26, 28, 30, 33, 34, 35, 36, 40, 42; от дома №40 по ул.Ахметова по ул.Байрона на север до тупика в Турксибском районе г.Алматы. Д-80, 100, 150, 200, 250мм. </t>
    </r>
  </si>
  <si>
    <r>
      <t xml:space="preserve">Реконструкция водопроводных сетей. Водопроводная сеть по </t>
    </r>
    <r>
      <rPr>
        <b/>
        <sz val="11"/>
        <color indexed="8"/>
        <rFont val="Times New Roman"/>
        <family val="1"/>
        <charset val="204"/>
      </rPr>
      <t xml:space="preserve">ул.Фучика </t>
    </r>
    <r>
      <rPr>
        <sz val="11"/>
        <color indexed="8"/>
        <rFont val="Times New Roman"/>
        <family val="1"/>
        <charset val="204"/>
      </rPr>
      <t>от ул.Вакжанова на север до дома №136/а в Турксибском районе города Алматы.</t>
    </r>
  </si>
  <si>
    <r>
      <t xml:space="preserve">Реконструкция водопроводных сетей. Водопроводная сеть по </t>
    </r>
    <r>
      <rPr>
        <b/>
        <sz val="11"/>
        <rFont val="Times New Roman"/>
        <family val="1"/>
        <charset val="204"/>
      </rPr>
      <t>ул.Свердлова</t>
    </r>
    <r>
      <rPr>
        <sz val="11"/>
        <rFont val="Times New Roman"/>
        <family val="1"/>
        <charset val="204"/>
      </rPr>
      <t xml:space="preserve"> от дома №1 до ул.Физули в Турксибском районе г.Алматы.</t>
    </r>
  </si>
  <si>
    <r>
      <t>Реконструкция водопроводных сетей. Водопроводная сеть по</t>
    </r>
    <r>
      <rPr>
        <b/>
        <sz val="11"/>
        <color indexed="8"/>
        <rFont val="Times New Roman"/>
        <family val="1"/>
        <charset val="204"/>
      </rPr>
      <t xml:space="preserve"> ул.Сервантеса </t>
    </r>
    <r>
      <rPr>
        <sz val="11"/>
        <color indexed="8"/>
        <rFont val="Times New Roman"/>
        <family val="1"/>
        <charset val="204"/>
      </rPr>
      <t>от ул.Палладина до ул.Ровенского в Турксибском районе г.Алматы.</t>
    </r>
  </si>
  <si>
    <r>
      <t>Реконструкция водопроводных сетей. Водопроводная сеть по</t>
    </r>
    <r>
      <rPr>
        <b/>
        <sz val="11"/>
        <color indexed="8"/>
        <rFont val="Times New Roman"/>
        <family val="1"/>
        <charset val="204"/>
      </rPr>
      <t xml:space="preserve"> ул.Потанина</t>
    </r>
    <r>
      <rPr>
        <sz val="11"/>
        <color indexed="8"/>
        <rFont val="Times New Roman"/>
        <family val="1"/>
        <charset val="204"/>
      </rPr>
      <t xml:space="preserve"> от ул. Янки Купала на север до ул.Громова в Турксибском районе г.Алматы.</t>
    </r>
  </si>
  <si>
    <r>
      <t xml:space="preserve">Реконструкция водопроводных сетей. Водопроводная сеть по </t>
    </r>
    <r>
      <rPr>
        <b/>
        <sz val="11"/>
        <color indexed="8"/>
        <rFont val="Times New Roman"/>
        <family val="1"/>
        <charset val="204"/>
      </rPr>
      <t>ул.Серпуховская</t>
    </r>
    <r>
      <rPr>
        <sz val="11"/>
        <color indexed="8"/>
        <rFont val="Times New Roman"/>
        <family val="1"/>
        <charset val="204"/>
      </rPr>
      <t xml:space="preserve"> от ул.Жансугурова на восток до дома №4 в Турксибском районе г.Алматы.</t>
    </r>
  </si>
  <si>
    <r>
      <t xml:space="preserve">Реконструкция водопроводных сетей. Водопроводная сеть по </t>
    </r>
    <r>
      <rPr>
        <b/>
        <sz val="11"/>
        <rFont val="Times New Roman"/>
        <family val="1"/>
        <charset val="204"/>
      </rPr>
      <t>ул.Писарева</t>
    </r>
    <r>
      <rPr>
        <sz val="11"/>
        <rFont val="Times New Roman"/>
        <family val="1"/>
        <charset val="204"/>
      </rPr>
      <t xml:space="preserve"> от ул.Коммунаров на восток до ул.Майлина от ВК-41 на восток до ВК-101 (1 линия), от ВК-39 на восток до ВК-44 (2 линия) в Турксибском районе г.Алматы.</t>
    </r>
  </si>
  <si>
    <r>
      <t>Реконструкция водопроводных сетей. Водопроводная сеть по ул.</t>
    </r>
    <r>
      <rPr>
        <b/>
        <sz val="11"/>
        <rFont val="Times New Roman"/>
        <family val="1"/>
        <charset val="204"/>
      </rPr>
      <t>Свободной</t>
    </r>
    <r>
      <rPr>
        <sz val="11"/>
        <rFont val="Times New Roman"/>
        <family val="1"/>
        <charset val="204"/>
      </rPr>
      <t xml:space="preserve"> от ул.Жигулевской на север в Турксибском районе г.Алматы</t>
    </r>
  </si>
  <si>
    <r>
      <t>Реконструкция водопроводных сетей. Водопроводная сеть по ул.</t>
    </r>
    <r>
      <rPr>
        <b/>
        <sz val="11"/>
        <rFont val="Times New Roman"/>
        <family val="1"/>
        <charset val="204"/>
      </rPr>
      <t xml:space="preserve">Айтыкова </t>
    </r>
    <r>
      <rPr>
        <sz val="11"/>
        <rFont val="Times New Roman"/>
        <family val="1"/>
        <charset val="204"/>
      </rPr>
      <t>от ул.Елагина до ул.Днепропетровская в Турксибском районе города Алматы. (Д-110, 160 мм).</t>
    </r>
  </si>
  <si>
    <r>
      <t>Реконструкция водопроводных сетей. Водопроводная сеть по ул.</t>
    </r>
    <r>
      <rPr>
        <b/>
        <sz val="11"/>
        <rFont val="Times New Roman"/>
        <family val="1"/>
        <charset val="204"/>
      </rPr>
      <t xml:space="preserve">Сокольского </t>
    </r>
    <r>
      <rPr>
        <sz val="11"/>
        <rFont val="Times New Roman"/>
        <family val="1"/>
        <charset val="204"/>
      </rPr>
      <t>от ул.Запорожская до ул.Великолукская в Турксибском районе города Алматы. (Д-25мм - 532,55м; Д-110мм - 140,6 м; Д-160 мм - 1311,45 м; ПЭ).</t>
    </r>
  </si>
  <si>
    <r>
      <t>Реконструкция водопроводных сетей. Водопроводная сеть по</t>
    </r>
    <r>
      <rPr>
        <b/>
        <sz val="11"/>
        <rFont val="Times New Roman"/>
        <family val="1"/>
        <charset val="204"/>
      </rPr>
      <t xml:space="preserve"> ул.Собинова </t>
    </r>
    <r>
      <rPr>
        <sz val="11"/>
        <rFont val="Times New Roman"/>
        <family val="1"/>
        <charset val="204"/>
      </rPr>
      <t>от ул.Захарова на запад до ул.Гризодубова до тупика в Турксибском районе г.Алматы.</t>
    </r>
  </si>
  <si>
    <r>
      <t xml:space="preserve">Реконструкция водопроводных сетей. Водопроводная сеть в </t>
    </r>
    <r>
      <rPr>
        <b/>
        <sz val="11"/>
        <color indexed="8"/>
        <rFont val="Times New Roman"/>
        <family val="1"/>
        <charset val="204"/>
      </rPr>
      <t>микрорайоне "Жулдыз-1"</t>
    </r>
    <r>
      <rPr>
        <sz val="11"/>
        <color indexed="8"/>
        <rFont val="Times New Roman"/>
        <family val="1"/>
        <charset val="204"/>
      </rPr>
      <t xml:space="preserve"> дом №11 а в Турксибском районе г.Алматы.</t>
    </r>
  </si>
  <si>
    <r>
      <t xml:space="preserve">Реконструкция водопроводных сетей. Водопроводная сеть </t>
    </r>
    <r>
      <rPr>
        <b/>
        <sz val="11"/>
        <color indexed="8"/>
        <rFont val="Times New Roman"/>
        <family val="1"/>
        <charset val="204"/>
      </rPr>
      <t xml:space="preserve"> 16-го военного городка</t>
    </r>
    <r>
      <rPr>
        <sz val="11"/>
        <color indexed="8"/>
        <rFont val="Times New Roman"/>
        <family val="1"/>
        <charset val="204"/>
      </rPr>
      <t xml:space="preserve"> дом №292б, 16-ый  военный городок (внутриплощадочные сети) и ввод в музыкальную школу в Турксибском районе города Алматы.</t>
    </r>
  </si>
  <si>
    <r>
      <t xml:space="preserve">Реконструкция водопроводных сетей. Водопроводная сеть по </t>
    </r>
    <r>
      <rPr>
        <b/>
        <sz val="11"/>
        <color indexed="8"/>
        <rFont val="Times New Roman"/>
        <family val="1"/>
        <charset val="204"/>
      </rPr>
      <t>ул.Шемякина</t>
    </r>
    <r>
      <rPr>
        <sz val="11"/>
        <color indexed="8"/>
        <rFont val="Times New Roman"/>
        <family val="1"/>
        <charset val="204"/>
      </rPr>
      <t xml:space="preserve"> от водопроводного колодца ВК-73 до тупика в Турксибском районе г.Алматы.</t>
    </r>
  </si>
  <si>
    <r>
      <t>Реконструкция водопроводных сетей. Водопроводная сеть по</t>
    </r>
    <r>
      <rPr>
        <b/>
        <sz val="11"/>
        <color indexed="8"/>
        <rFont val="Times New Roman"/>
        <family val="1"/>
        <charset val="204"/>
      </rPr>
      <t xml:space="preserve"> ул.Бакинская</t>
    </r>
    <r>
      <rPr>
        <sz val="11"/>
        <color indexed="8"/>
        <rFont val="Times New Roman"/>
        <family val="1"/>
        <charset val="204"/>
      </rPr>
      <t xml:space="preserve"> от ул.Гете на юг по ул.Куйбышева до ул.Свердлова в Турксибском районе г.Алматы.</t>
    </r>
  </si>
  <si>
    <r>
      <t xml:space="preserve">Реконструкция водопроводных сетей. Водопроводная сеть по </t>
    </r>
    <r>
      <rPr>
        <b/>
        <sz val="11"/>
        <rFont val="Times New Roman"/>
        <family val="1"/>
        <charset val="204"/>
      </rPr>
      <t>ул.Омская</t>
    </r>
    <r>
      <rPr>
        <sz val="11"/>
        <rFont val="Times New Roman"/>
        <family val="1"/>
        <charset val="204"/>
      </rPr>
      <t xml:space="preserve"> от дома 12 (ул.Омская) до дома 116, далее по южной стороне пр.Рыскулова до ул.Айтыкова 18 (угол ул.Чувашская 22) в Жетысуском районе города Алматы.</t>
    </r>
  </si>
  <si>
    <r>
      <t>Реконструкция водопроводных сетей. Водопроводная сеть по</t>
    </r>
    <r>
      <rPr>
        <b/>
        <sz val="11"/>
        <rFont val="Times New Roman"/>
        <family val="1"/>
        <charset val="204"/>
      </rPr>
      <t xml:space="preserve"> ул.Тургут Озала</t>
    </r>
    <r>
      <rPr>
        <sz val="11"/>
        <rFont val="Times New Roman"/>
        <family val="1"/>
        <charset val="204"/>
      </rPr>
      <t xml:space="preserve"> от  пр.Абая до ул.Есенжанова в Алмалинском районе города Алматы.</t>
    </r>
  </si>
  <si>
    <r>
      <t>Реконструкция водопроводных сетей. Водопроводная сеть по</t>
    </r>
    <r>
      <rPr>
        <b/>
        <sz val="11"/>
        <rFont val="Times New Roman"/>
        <family val="1"/>
        <charset val="204"/>
      </rPr>
      <t xml:space="preserve"> ул.Аксайская </t>
    </r>
    <r>
      <rPr>
        <sz val="11"/>
        <rFont val="Times New Roman"/>
        <family val="1"/>
        <charset val="204"/>
      </rPr>
      <t>дом №44 до ул.Куприна в Алатауском районе города Алматы.</t>
    </r>
  </si>
  <si>
    <r>
      <t xml:space="preserve">Реконструкция водопроводных сетей. Водопроводная сеть по </t>
    </r>
    <r>
      <rPr>
        <b/>
        <sz val="11"/>
        <rFont val="Times New Roman"/>
        <family val="1"/>
        <charset val="204"/>
      </rPr>
      <t>ул.Есенова</t>
    </r>
    <r>
      <rPr>
        <sz val="11"/>
        <rFont val="Times New Roman"/>
        <family val="1"/>
        <charset val="204"/>
      </rPr>
      <t xml:space="preserve"> от ул.Сидоркина до ул.Абаканская в Жетысуском районе города Алматы.</t>
    </r>
  </si>
  <si>
    <r>
      <t xml:space="preserve">Реконструкция водопроводных сетей. Водопроводная сеть по </t>
    </r>
    <r>
      <rPr>
        <b/>
        <sz val="11"/>
        <rFont val="Times New Roman"/>
        <family val="1"/>
        <charset val="204"/>
      </rPr>
      <t>ул.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Гайдара с переходом через ул.Толе би</t>
    </r>
    <r>
      <rPr>
        <sz val="11"/>
        <rFont val="Times New Roman"/>
        <family val="1"/>
        <charset val="204"/>
      </rPr>
      <t xml:space="preserve"> в Алмалинском районе города Алматы.</t>
    </r>
  </si>
  <si>
    <r>
      <t xml:space="preserve">Реконструкция водопроводных сетей. Водопроводные сети по </t>
    </r>
    <r>
      <rPr>
        <b/>
        <sz val="11"/>
        <rFont val="Times New Roman"/>
        <family val="1"/>
        <charset val="204"/>
      </rPr>
      <t>ул.Сарбайской</t>
    </r>
    <r>
      <rPr>
        <sz val="11"/>
        <rFont val="Times New Roman"/>
        <family val="1"/>
        <charset val="204"/>
      </rPr>
      <t xml:space="preserve"> от ул.Бестужева до ул.Темиртауская и по ул.Гурилева от ул.Бестужева до р.Казачки в Медеуском районе города Алматы» Д-100, 150, 200 мм.</t>
    </r>
  </si>
  <si>
    <r>
      <t>Реконструкция водопроводных сетей. Водопроводная сеть по</t>
    </r>
    <r>
      <rPr>
        <b/>
        <sz val="11"/>
        <rFont val="Times New Roman"/>
        <family val="1"/>
        <charset val="204"/>
      </rPr>
      <t xml:space="preserve"> ул. Луганского, ул.Елебекова,</t>
    </r>
    <r>
      <rPr>
        <sz val="11"/>
        <rFont val="Times New Roman"/>
        <family val="1"/>
        <charset val="204"/>
      </rPr>
      <t xml:space="preserve"> ул.Горная, ул.Батурина, ул.Бегалина, пер.Горный, ул.Кокинаки, ул.Горновосточная в Медеуском районе города Алматы» Д-50, 100, 150, 200, 250мм.</t>
    </r>
  </si>
  <si>
    <r>
      <t xml:space="preserve">Реконструкция водопроводных сетей. Водопроводная сеть по </t>
    </r>
    <r>
      <rPr>
        <b/>
        <sz val="11"/>
        <rFont val="Times New Roman"/>
        <family val="1"/>
        <charset val="204"/>
      </rPr>
      <t>ул.Ахметова</t>
    </r>
    <r>
      <rPr>
        <sz val="11"/>
        <rFont val="Times New Roman"/>
        <family val="1"/>
        <charset val="204"/>
      </rPr>
      <t xml:space="preserve"> от ВК-71 на север до дома № 33 (ВК-72), внутриплощадочные сети жилых домов по ул.Ахметова №22, 26, 28, 30, 33, 34, 35, 36, 40, 42; от дома №40 по ул.Ахметова по ул.Байрона на север до тупика в Турксибском районе г.Алматы. Д-80, 100, 150, 200, 250мм. </t>
    </r>
  </si>
  <si>
    <r>
      <t xml:space="preserve">Реконструкция водопроводных сетей. Водопроводная сеть по </t>
    </r>
    <r>
      <rPr>
        <b/>
        <sz val="11"/>
        <rFont val="Times New Roman"/>
        <family val="1"/>
        <charset val="204"/>
      </rPr>
      <t xml:space="preserve">ул.Свободной </t>
    </r>
    <r>
      <rPr>
        <sz val="11"/>
        <rFont val="Times New Roman"/>
        <family val="1"/>
        <charset val="204"/>
      </rPr>
      <t>от ул.Жигулевской на север в Турксибском районе г.Алматы</t>
    </r>
  </si>
  <si>
    <r>
      <t xml:space="preserve">Реконструкция водопроводных сетей. Водопроводная сеть по </t>
    </r>
    <r>
      <rPr>
        <b/>
        <sz val="11"/>
        <rFont val="Times New Roman"/>
        <family val="1"/>
        <charset val="204"/>
      </rPr>
      <t xml:space="preserve">ул.Айтыкова </t>
    </r>
    <r>
      <rPr>
        <sz val="11"/>
        <rFont val="Times New Roman"/>
        <family val="1"/>
        <charset val="204"/>
      </rPr>
      <t>от ул.Елагина до ул.Днепропетровская в Турксибском районе города Алматы. (Д-110, 160 мм).</t>
    </r>
  </si>
  <si>
    <r>
      <t>Реконструкция водопроводных сетей. Водопроводная сеть по</t>
    </r>
    <r>
      <rPr>
        <b/>
        <sz val="11"/>
        <rFont val="Times New Roman"/>
        <family val="1"/>
        <charset val="204"/>
      </rPr>
      <t xml:space="preserve"> ул.Сокольского</t>
    </r>
    <r>
      <rPr>
        <sz val="11"/>
        <rFont val="Times New Roman"/>
        <family val="1"/>
        <charset val="204"/>
      </rPr>
      <t xml:space="preserve"> от ул.Запорожская до ул.Великолукская в Турксибском районе города Алматы. (Д-25мм - 532,55м; Д-110мм - 140,6 м; Д-160 мм - 1311,45 м; ПЭ).</t>
    </r>
  </si>
  <si>
    <r>
      <t xml:space="preserve">Реконструкция водопроводных сетей. Водопроводная сеть по </t>
    </r>
    <r>
      <rPr>
        <b/>
        <sz val="11"/>
        <color indexed="8"/>
        <rFont val="Times New Roman"/>
        <family val="1"/>
        <charset val="204"/>
      </rPr>
      <t xml:space="preserve">ул.Акпаева </t>
    </r>
    <r>
      <rPr>
        <sz val="11"/>
        <color indexed="8"/>
        <rFont val="Times New Roman"/>
        <family val="1"/>
        <charset val="204"/>
      </rPr>
      <t>от пр.Рыскулова №45 до пр.Сейфуллина №2887 в Жетысуском районе города Алматы.  (d-600мм, 900мм).</t>
    </r>
  </si>
  <si>
    <t>ОВОС (оценка воздействия на окружающую среду):</t>
  </si>
  <si>
    <r>
      <t>Реконструкция водопроводных сетей. Водопроводная сеть по</t>
    </r>
    <r>
      <rPr>
        <b/>
        <sz val="11"/>
        <color indexed="8"/>
        <rFont val="Times New Roman"/>
        <family val="1"/>
        <charset val="204"/>
      </rPr>
      <t xml:space="preserve"> ул.Жакыбаева </t>
    </r>
    <r>
      <rPr>
        <sz val="11"/>
        <color indexed="8"/>
        <rFont val="Times New Roman"/>
        <family val="1"/>
        <charset val="204"/>
      </rPr>
      <t xml:space="preserve">от ул.Жуалы до ул.Жунисова в Наурызбайском районе г.Алматы. </t>
    </r>
  </si>
  <si>
    <r>
      <t xml:space="preserve">Реконструкция водопроводных сетей. Водопроводная сеть по </t>
    </r>
    <r>
      <rPr>
        <b/>
        <sz val="11"/>
        <rFont val="Times New Roman"/>
        <family val="1"/>
        <charset val="204"/>
      </rPr>
      <t xml:space="preserve">ул.Бокеева </t>
    </r>
    <r>
      <rPr>
        <sz val="11"/>
        <rFont val="Times New Roman"/>
        <family val="1"/>
        <charset val="204"/>
      </rPr>
      <t>от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пр.Райымбека до ул.Сахалинская дом №3, далее по ул.Бокеева от дома №92 до пр.Рыскулова в Алатауском районе города Алматы.</t>
    </r>
  </si>
  <si>
    <r>
      <t xml:space="preserve">Реконструкция водопроводных сетей. Водопроводная сеть в </t>
    </r>
    <r>
      <rPr>
        <b/>
        <sz val="11"/>
        <color indexed="8"/>
        <rFont val="Times New Roman"/>
        <family val="1"/>
        <charset val="204"/>
      </rPr>
      <t xml:space="preserve">микрорайоне "Алмагуль" </t>
    </r>
    <r>
      <rPr>
        <sz val="11"/>
        <color indexed="8"/>
        <rFont val="Times New Roman"/>
        <family val="1"/>
        <charset val="204"/>
      </rPr>
      <t xml:space="preserve">дома №19, 20, 21, 22, 23, 24, т25, 26 в Бостандыкском районе г.Алматы. </t>
    </r>
  </si>
  <si>
    <r>
      <t xml:space="preserve">Реконструкция водопроводных сетей. Водопроводная сеть по </t>
    </r>
    <r>
      <rPr>
        <b/>
        <sz val="11"/>
        <color indexed="8"/>
        <rFont val="Times New Roman"/>
        <family val="1"/>
        <charset val="204"/>
      </rPr>
      <t xml:space="preserve">ул.Черновицкая </t>
    </r>
    <r>
      <rPr>
        <sz val="11"/>
        <color indexed="8"/>
        <rFont val="Times New Roman"/>
        <family val="1"/>
        <charset val="204"/>
      </rPr>
      <t xml:space="preserve">от ул.Бокейханова №46 до дома ул.Бокейханова №173 и по ул.Черновицкая от дома №77 до дома №108 в Жетысуском районе города Алматы. </t>
    </r>
  </si>
  <si>
    <r>
      <t>Реконструкция водопроводных сетей. Водопроводная сеть по</t>
    </r>
    <r>
      <rPr>
        <b/>
        <sz val="11"/>
        <color indexed="8"/>
        <rFont val="Times New Roman"/>
        <family val="1"/>
        <charset val="204"/>
      </rPr>
      <t xml:space="preserve"> ул.Джандосова </t>
    </r>
    <r>
      <rPr>
        <sz val="11"/>
        <color indexed="8"/>
        <rFont val="Times New Roman"/>
        <family val="1"/>
        <charset val="204"/>
      </rPr>
      <t xml:space="preserve">дома №36, 36а, бульвар Бухар жирау №75, 75/1, 75/2 в Бостандыкском районе г.Алматы. </t>
    </r>
  </si>
  <si>
    <r>
      <t xml:space="preserve">Реконструкция водопроводных сетей. Водопроводная сеть в </t>
    </r>
    <r>
      <rPr>
        <b/>
        <sz val="11"/>
        <color indexed="8"/>
        <rFont val="Times New Roman"/>
        <family val="1"/>
        <charset val="204"/>
      </rPr>
      <t xml:space="preserve">микрорайоне "Алмагуль" западнее ул.Жарокова от </t>
    </r>
    <r>
      <rPr>
        <sz val="11"/>
        <color indexed="8"/>
        <rFont val="Times New Roman"/>
        <family val="1"/>
        <charset val="204"/>
      </rPr>
      <t xml:space="preserve">дома №8 до ул.Ходжанова в Бостандыкском районе г.Алматы. </t>
    </r>
  </si>
  <si>
    <r>
      <t xml:space="preserve">Реконструкция водопроводных сетей. Водопроводная сеть по </t>
    </r>
    <r>
      <rPr>
        <b/>
        <sz val="11"/>
        <color indexed="8"/>
        <rFont val="Times New Roman"/>
        <family val="1"/>
        <charset val="204"/>
      </rPr>
      <t xml:space="preserve">микрорайону "Мамыр-4", </t>
    </r>
    <r>
      <rPr>
        <sz val="11"/>
        <color indexed="8"/>
        <rFont val="Times New Roman"/>
        <family val="1"/>
        <charset val="204"/>
      </rPr>
      <t xml:space="preserve">западнее ул.Саина от ул.Шаляпина до пр.Абая в Ауэзовском районе г.Алматы. </t>
    </r>
  </si>
  <si>
    <r>
      <t xml:space="preserve">Реконструкция водопроводных сетей. Водопроводная сеть по </t>
    </r>
    <r>
      <rPr>
        <b/>
        <sz val="11"/>
        <color indexed="8"/>
        <rFont val="Times New Roman"/>
        <family val="1"/>
        <charset val="204"/>
      </rPr>
      <t>ул.Улугбека</t>
    </r>
    <r>
      <rPr>
        <sz val="11"/>
        <color indexed="8"/>
        <rFont val="Times New Roman"/>
        <family val="1"/>
        <charset val="204"/>
      </rPr>
      <t xml:space="preserve"> (микрорайон "Жетысу 1, 2") от ул.Саина до ул.Момышулы в Ауэзовском районе г.Алматы. </t>
    </r>
  </si>
  <si>
    <r>
      <t xml:space="preserve">Реконструкция водопроводных сетей. Водопроводная сеть от </t>
    </r>
    <r>
      <rPr>
        <b/>
        <sz val="11"/>
        <color indexed="8"/>
        <rFont val="Times New Roman"/>
        <family val="1"/>
        <charset val="204"/>
      </rPr>
      <t>ул.Сатпаева</t>
    </r>
    <r>
      <rPr>
        <sz val="11"/>
        <color indexed="8"/>
        <rFont val="Times New Roman"/>
        <family val="1"/>
        <charset val="204"/>
      </rPr>
      <t xml:space="preserve"> восточнее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пр.Сейфуллина до дома №544, внутридомовая сеть на восток до ул.Наурызбай батыра в Бостандыкском районе г.Алматы. </t>
    </r>
  </si>
  <si>
    <r>
      <t>Реконструкция водопроводных сетей. Водопроводная сеть по</t>
    </r>
    <r>
      <rPr>
        <b/>
        <sz val="11"/>
        <rFont val="Times New Roman"/>
        <family val="1"/>
        <charset val="204"/>
      </rPr>
      <t xml:space="preserve"> ул.Магаданская</t>
    </r>
    <r>
      <rPr>
        <sz val="11"/>
        <rFont val="Times New Roman"/>
        <family val="1"/>
        <charset val="204"/>
      </rPr>
      <t xml:space="preserve"> дом №16  от ул.Альпийская дом №13 до пр.Рыскулова в Алатауском районе города Алматы.</t>
    </r>
  </si>
  <si>
    <r>
      <t>Реконструкция водопроводных сетей. Водопроводная сеть по</t>
    </r>
    <r>
      <rPr>
        <b/>
        <sz val="11"/>
        <color indexed="8"/>
        <rFont val="Times New Roman"/>
        <family val="1"/>
        <charset val="204"/>
      </rPr>
      <t xml:space="preserve"> ул.Чирчикской </t>
    </r>
    <r>
      <rPr>
        <sz val="11"/>
        <color indexed="8"/>
        <rFont val="Times New Roman"/>
        <family val="1"/>
        <charset val="204"/>
      </rPr>
      <t xml:space="preserve">от ул.Дегтярева до ул.Маяковского и от ул.Риддерской до ул.Радищева в Жетысуском районе г.Алматы. </t>
    </r>
  </si>
  <si>
    <r>
      <t xml:space="preserve">Реконструкция водопроводных сетей. Водопроводная сеть по </t>
    </r>
    <r>
      <rPr>
        <b/>
        <sz val="11"/>
        <rFont val="Times New Roman"/>
        <family val="1"/>
        <charset val="204"/>
      </rPr>
      <t xml:space="preserve">ул.Текелийская </t>
    </r>
    <r>
      <rPr>
        <sz val="11"/>
        <rFont val="Times New Roman"/>
        <family val="1"/>
        <charset val="204"/>
      </rPr>
      <t>от пр.Райымбека до ул.Магаданская дом № 17, далее по ул.Текелийская до пер.Стрелеций и до ул.Бокеева в Алатауском районе города Алматы.</t>
    </r>
  </si>
  <si>
    <t>Инженерно-геологические изыскания</t>
  </si>
  <si>
    <r>
      <t>Реконструкция водопроводных сетей. Водопроводная сеть по</t>
    </r>
    <r>
      <rPr>
        <b/>
        <sz val="11"/>
        <color indexed="8"/>
        <rFont val="Times New Roman"/>
        <family val="1"/>
        <charset val="204"/>
      </rPr>
      <t xml:space="preserve"> ул.Розыбакиева </t>
    </r>
    <r>
      <rPr>
        <sz val="11"/>
        <color indexed="8"/>
        <rFont val="Times New Roman"/>
        <family val="1"/>
        <charset val="204"/>
      </rPr>
      <t xml:space="preserve">от ул.Байкадамова до дома №278 в Бостандыкском районе г.Алматы. </t>
    </r>
  </si>
  <si>
    <r>
      <t xml:space="preserve">Реконструкция водопроводных и сетей. Водопроводная сеть по </t>
    </r>
    <r>
      <rPr>
        <b/>
        <sz val="11"/>
        <color indexed="8"/>
        <rFont val="Times New Roman"/>
        <family val="1"/>
        <charset val="204"/>
      </rPr>
      <t>ул.Таирова</t>
    </r>
    <r>
      <rPr>
        <sz val="11"/>
        <color indexed="8"/>
        <rFont val="Times New Roman"/>
        <family val="1"/>
        <charset val="204"/>
      </rPr>
      <t xml:space="preserve"> от ул.Уштобинской до ВК-372"6" в Медеуском районе города Алматы.</t>
    </r>
  </si>
  <si>
    <r>
      <t xml:space="preserve">Реконструкция водопроводных сетей. Водопроводная сеть по </t>
    </r>
    <r>
      <rPr>
        <b/>
        <sz val="11"/>
        <color indexed="8"/>
        <rFont val="Times New Roman"/>
        <family val="1"/>
        <charset val="204"/>
      </rPr>
      <t xml:space="preserve">микрорайону "Аксай-1" </t>
    </r>
    <r>
      <rPr>
        <sz val="11"/>
        <color indexed="8"/>
        <rFont val="Times New Roman"/>
        <family val="1"/>
        <charset val="204"/>
      </rPr>
      <t xml:space="preserve">по ул.Толе би от ул.Саина до ул.Момыш-улы в Ауэзовском районе г.Алматы. </t>
    </r>
  </si>
  <si>
    <r>
      <t xml:space="preserve">Реконструкция водопроводных сетей. Водопроводная сеть по </t>
    </r>
    <r>
      <rPr>
        <b/>
        <sz val="11"/>
        <color indexed="8"/>
        <rFont val="Times New Roman"/>
        <family val="1"/>
        <charset val="204"/>
      </rPr>
      <t>микрорайону "Аксай-4",</t>
    </r>
    <r>
      <rPr>
        <sz val="11"/>
        <color indexed="8"/>
        <rFont val="Times New Roman"/>
        <family val="1"/>
        <charset val="204"/>
      </rPr>
      <t xml:space="preserve"> севернее ул.Улугбека от ул Саина до ул.Момышулы в Ауэзовском районе г.Алматы. </t>
    </r>
  </si>
  <si>
    <r>
      <t>Реконструкция водопроводных сетей. Водопроводная сеть по</t>
    </r>
    <r>
      <rPr>
        <b/>
        <sz val="11"/>
        <rFont val="Times New Roman"/>
        <family val="1"/>
        <charset val="204"/>
      </rPr>
      <t xml:space="preserve"> ул.Стрелецкая </t>
    </r>
    <r>
      <rPr>
        <sz val="11"/>
        <rFont val="Times New Roman"/>
        <family val="1"/>
        <charset val="204"/>
      </rPr>
      <t>от пр.Райымбека до ул.Стрелецкая дом №39 и от ул.Стрелецкой дом №26 по ул.Ишимская до ул.Бокеева в Алатауском районе города Алматы.</t>
    </r>
  </si>
  <si>
    <t>Топографическая съемка</t>
  </si>
  <si>
    <r>
      <t>Реконструкция водопроводных сетей. Водопроводная сеть в</t>
    </r>
    <r>
      <rPr>
        <b/>
        <sz val="11"/>
        <color indexed="8"/>
        <rFont val="Times New Roman"/>
        <family val="1"/>
        <charset val="204"/>
      </rPr>
      <t xml:space="preserve"> микрорайоне "Таусамалы"</t>
    </r>
    <r>
      <rPr>
        <sz val="11"/>
        <color indexed="8"/>
        <rFont val="Times New Roman"/>
        <family val="1"/>
        <charset val="204"/>
      </rPr>
      <t xml:space="preserve"> от ул.Акбата 16 до ул.Жеруйык 109 в Наурызбайском районе г.Алматы. </t>
    </r>
  </si>
  <si>
    <t>Техническое обследование объектов</t>
  </si>
  <si>
    <r>
      <t xml:space="preserve">Реконструкция водопроводных сетей. Водопроводная сеть по </t>
    </r>
    <r>
      <rPr>
        <b/>
        <sz val="11"/>
        <color indexed="8"/>
        <rFont val="Times New Roman"/>
        <family val="1"/>
        <charset val="204"/>
      </rPr>
      <t xml:space="preserve">ул.Акпаева </t>
    </r>
    <r>
      <rPr>
        <sz val="11"/>
        <color indexed="8"/>
        <rFont val="Times New Roman"/>
        <family val="1"/>
        <charset val="204"/>
      </rPr>
      <t>от пр.Рыскулова №45 до пр.Сейфуллина №287 в Жетысуском районе города Алматы.  (d-600мм, 900мм).</t>
    </r>
  </si>
  <si>
    <r>
      <t xml:space="preserve">Реконструкция водопроводных сетей. Водопроводная сеть по </t>
    </r>
    <r>
      <rPr>
        <b/>
        <sz val="11"/>
        <color indexed="8"/>
        <rFont val="Times New Roman"/>
        <family val="1"/>
        <charset val="204"/>
      </rPr>
      <t>ул.Черновицкая</t>
    </r>
    <r>
      <rPr>
        <sz val="11"/>
        <color indexed="8"/>
        <rFont val="Times New Roman"/>
        <family val="1"/>
        <charset val="204"/>
      </rPr>
      <t xml:space="preserve"> от ул.Бокейханова №46 до дома ул.Бокейханова №173 и по ул.Черновицкая от дома №77 до дома №108 в Жетысуском районе города Алматы. </t>
    </r>
  </si>
  <si>
    <t>Работы по техническому обследованию состояния водпроводной сети по ул. Таирова от ул. Уш-Тобинская</t>
  </si>
  <si>
    <t>Насосная установка, Q-40 м.куб/час, H-40м</t>
  </si>
  <si>
    <t>Насосная установка, Q-100м.куб/час, H-45м</t>
  </si>
  <si>
    <t>Аппарат сварочный (переносной)</t>
  </si>
  <si>
    <t>Вибротрамбовка бензиновая (башмак)</t>
  </si>
  <si>
    <t xml:space="preserve">Электромуфтовый сварочный аппарат </t>
  </si>
  <si>
    <t xml:space="preserve">Приобретение расходомеров, прочего оборудования </t>
  </si>
  <si>
    <t>Электромагнитный расходомер d=100мм</t>
  </si>
  <si>
    <t>Электромагнитный расходомер d=150мм</t>
  </si>
  <si>
    <t>Гибридный коррелятор для поиска утечек на водопроводных сетях</t>
  </si>
  <si>
    <t>Автоматизация Информационных Систем</t>
  </si>
  <si>
    <t>Автоматизация Информационной Системы центра по работе с абонентами (АИСЦРА)</t>
  </si>
  <si>
    <t xml:space="preserve">Разработка нового модуля и интеграционного обмена данными единым хранилищем данных города Алматы для подсистемы многоквартирного, частного и юридического сектора.   </t>
  </si>
  <si>
    <t>Интеграция базы данных АИСЦРА с информационной системой "Е-Шанырак"</t>
  </si>
  <si>
    <t>Автоматизация системы коммерческого учета электроэнергии (АСКУЭ)</t>
  </si>
  <si>
    <t xml:space="preserve">Работы по корректировке рабочего проекта «Создание автомати-зированной системы коммерческого учета электроэнергии» </t>
  </si>
  <si>
    <t>Приобретение специальной техники и оборудования для транспортного цеха</t>
  </si>
  <si>
    <t xml:space="preserve">Приобретение специальной техники </t>
  </si>
  <si>
    <t>КамАЗ-65115-6058-50</t>
  </si>
  <si>
    <t>Автомобиль грузовой. Фургон аварийной службы</t>
  </si>
  <si>
    <t xml:space="preserve">Автомобиль грузопассажирский </t>
  </si>
  <si>
    <t xml:space="preserve">Автомобиль специализированный, эвакуатор </t>
  </si>
  <si>
    <t>Автомобиль грузопассажирский . ГБО</t>
  </si>
  <si>
    <t>Приобретение оборудования для транспортного цеха</t>
  </si>
  <si>
    <t>Горизонтально-вертикальный фрезарный станок</t>
  </si>
  <si>
    <t>II</t>
  </si>
  <si>
    <t>1.16</t>
  </si>
  <si>
    <t>1.17</t>
  </si>
  <si>
    <t>1.18</t>
  </si>
  <si>
    <t>1.19</t>
  </si>
  <si>
    <t>1.20</t>
  </si>
  <si>
    <t>1.21</t>
  </si>
  <si>
    <t>1.22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</si>
  <si>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</si>
  <si>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</si>
  <si>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</si>
  <si>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</si>
  <si>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</si>
  <si>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</si>
  <si>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</si>
  <si>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</si>
  <si>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</si>
  <si>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3.2.1.10</t>
  </si>
  <si>
    <t>3.2.1.11</t>
  </si>
  <si>
    <t>3.2.1.12</t>
  </si>
  <si>
    <t>3.2.2.9</t>
  </si>
  <si>
    <t>3.2.2.10</t>
  </si>
  <si>
    <t>3.2.2.11</t>
  </si>
  <si>
    <t>3.2.2.12</t>
  </si>
  <si>
    <t>3.2.2.13</t>
  </si>
  <si>
    <t>3.2.2.14</t>
  </si>
  <si>
    <t>3.2.2.15</t>
  </si>
  <si>
    <t>3.2.2.16</t>
  </si>
  <si>
    <t>3.2.2.17</t>
  </si>
  <si>
    <t>3.2.3.10</t>
  </si>
  <si>
    <t>3.2.3.11</t>
  </si>
  <si>
    <t>3.2.3.12</t>
  </si>
  <si>
    <t>3.2.3.13</t>
  </si>
  <si>
    <t>3.2.3.14</t>
  </si>
  <si>
    <t>3.2.3.15</t>
  </si>
  <si>
    <t>3.2.3.16</t>
  </si>
  <si>
    <t>3.2.3.17</t>
  </si>
  <si>
    <t>3.2.3.18</t>
  </si>
  <si>
    <t>3.2.4.9</t>
  </si>
  <si>
    <t>3.2.4.10</t>
  </si>
  <si>
    <t>3.2.4.11</t>
  </si>
  <si>
    <t>3.2.4.12</t>
  </si>
  <si>
    <t>3.2.4.13</t>
  </si>
  <si>
    <t>3.2.4.14</t>
  </si>
  <si>
    <t>3.2.4.15</t>
  </si>
  <si>
    <t>3.2.4.16</t>
  </si>
  <si>
    <t>3.2.4.17</t>
  </si>
  <si>
    <t>3.3.10</t>
  </si>
  <si>
    <t>3.3.11</t>
  </si>
  <si>
    <t>3.3.12</t>
  </si>
  <si>
    <t>3.3.13</t>
  </si>
  <si>
    <t>3.3.14</t>
  </si>
  <si>
    <t>3.3.15</t>
  </si>
  <si>
    <t>3.3.16</t>
  </si>
  <si>
    <t>3.3.17</t>
  </si>
  <si>
    <t>3.3.18</t>
  </si>
  <si>
    <t>3.4.4</t>
  </si>
  <si>
    <t>3.4.5</t>
  </si>
  <si>
    <t>3.4.6</t>
  </si>
  <si>
    <t>4.1.5</t>
  </si>
  <si>
    <t>4.1.6</t>
  </si>
  <si>
    <t>4.3.2</t>
  </si>
  <si>
    <t>4.3.4</t>
  </si>
  <si>
    <t>4.3.5</t>
  </si>
  <si>
    <t>4.3.6</t>
  </si>
  <si>
    <t>4.3.7</t>
  </si>
  <si>
    <t>4.3.8</t>
  </si>
  <si>
    <t>Экономия по итогам государственных закупок</t>
  </si>
  <si>
    <t xml:space="preserve">2022 год </t>
  </si>
  <si>
    <t>услуга водоотвдения г. Алматы и Алматинской области</t>
  </si>
  <si>
    <t>Всего по услуге водоотведения на 2022 год</t>
  </si>
  <si>
    <t>Реконструкция канализационных сетей</t>
  </si>
  <si>
    <t>Реконструкция канализационной сети вдоль Рыскулова, р. Большая Алматинка между ул. Строительная и ул. Кокорай бестраншейным способом/методом санации/</t>
  </si>
  <si>
    <t xml:space="preserve">Канализация г. Алматы. Реконструкция напорной канализационной сети от КНС Юбилейный до врезки в канализационную сеть по пр. Достык </t>
  </si>
  <si>
    <t>Цех механического обезвоживания КОС Алматы</t>
  </si>
  <si>
    <t>Работа по замене насосного оборудования</t>
  </si>
  <si>
    <t>КНС "Алгабас", Алатауский район, ул. Аксайская 189/2. Замена насосного оборудования.</t>
  </si>
  <si>
    <t>КНС "Дархан", Алатауский район, микр. Дархан, ул. Халифа Алтай уч. 20/1. Замена насосного оборудования.</t>
  </si>
  <si>
    <t>КНС "Премьера", Наурызбайский район, микр. Шугыла. Замена насосного оборудования.</t>
  </si>
  <si>
    <t>КНС "Карасу", Алатауский район, по ул. Мойылды №1/18. Работы по монтажу насосного и силового оборудования.</t>
  </si>
  <si>
    <t>КНС "ЖК Восточка", Медеуский район,мкр. Атырау 158/9. Монтаж насосов.</t>
  </si>
  <si>
    <t>Замена насосного оборудования на ГНС цеха биочистки</t>
  </si>
  <si>
    <t>Заглушка для соединения трубопроводов</t>
  </si>
  <si>
    <t xml:space="preserve"> Дизельная электростанция</t>
  </si>
  <si>
    <t>Механизированная грабельная решетка с монтажом и комплектующими (ДВО-10106)</t>
  </si>
  <si>
    <t>Мини АТС</t>
  </si>
  <si>
    <t>Бензиновый генератор</t>
  </si>
  <si>
    <t>Насос (ГНОМ) EINNELL GC-DP</t>
  </si>
  <si>
    <t>-</t>
  </si>
  <si>
    <t>мероприятия находится на корректировке</t>
  </si>
  <si>
    <t>Отчёт об исполнении инвестиционной программы субъекта естественной монополии за  2022 год (за  4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</si>
</sst>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\ _₽_-;\-* #,##0.00\ _₽_-;_-* &quot;-&quot;??\ _₽_-;_-@_-"/>
    <numFmt numFmtId="164" formatCode="0.0000"/>
    <numFmt numFmtId="168" formatCode="_-* #,##0.00_р_._-;\-* #,##0.00_р_._-;_-* &quot;-&quot;??_р_._-;_-@_-"/>
    <numFmt numFmtId="169" formatCode="_-* #,##0.00_-;\-* #,##0.00_-;_-* &quot;-&quot;??_-;_-@_-"/>
    <numFmt numFmtId="170" formatCode="_-* #,##0.00&quot;р.&quot;_-;\-* #,##0.00&quot;р.&quot;_-;_-* &quot;-&quot;??&quot;р.&quot;_-;_-@_-"/>
    <numFmt numFmtId="171" formatCode="_-&quot;Т&quot;* #,##0.00_-;\-&quot;Т&quot;* #,##0.00_-;_-&quot;Т&quot;* &quot;-&quot;??_-;_-@_-"/>
    <numFmt numFmtId="172" formatCode="00"/>
    <numFmt numFmtId="173" formatCode="000"/>
    <numFmt numFmtId="174" formatCode="_-* #,##0\ _р_._-;\-* #,##0\ _р_._-;_-* &quot;-&quot;\ _р_._-;_-@_-"/>
    <numFmt numFmtId="175" formatCode="_-* #,##0.00\ _р_._-;\-* #,##0.00\ _р_._-;_-* &quot;-&quot;??\ _р_._-;_-@_-"/>
    <numFmt numFmtId="176" formatCode="_-* #,##0\ &quot;р.&quot;_-;\-* #,##0\ &quot;р.&quot;_-;_-* &quot;-&quot;\ &quot;р.&quot;_-;_-@_-"/>
    <numFmt numFmtId="177" formatCode="_-* #,##0.00\ _F_-;\-* #,##0.00\ _F_-;_-* &quot;-&quot;??\ _F_-;_-@_-"/>
    <numFmt numFmtId="178" formatCode="_-* #,##0.00_₽_-;\-* #,##0.00_₽_-;_-* &quot;-&quot;??_₽_-;_-@_-"/>
    <numFmt numFmtId="179" formatCode="#,##0_ ;\-#,##0\ "/>
  </numFmts>
  <fonts count="88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6600FF"/>
      <name val="Times New Roman"/>
      <family val="1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sz val="12"/>
      <name val="Times New Roman Cyr"/>
      <charset val="204"/>
    </font>
    <font>
      <sz val="10"/>
      <name val="Geneva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12"/>
      <name val="KZ Times New Roman"/>
      <family val="1"/>
      <charset val="204"/>
    </font>
    <font>
      <sz val="10"/>
      <name val="Courier"/>
      <family val="1"/>
      <charset val="204"/>
    </font>
    <font>
      <u/>
      <sz val="7.5"/>
      <color indexed="12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Helvetica-Narrow"/>
    </font>
    <font>
      <sz val="6"/>
      <color indexed="18"/>
      <name val="Times New Roman Cyr"/>
      <charset val="204"/>
    </font>
    <font>
      <sz val="11"/>
      <color indexed="8"/>
      <name val="Calibri"/>
      <family val="2"/>
    </font>
    <font>
      <sz val="8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735">
    <xf numFmtId="0" fontId="0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4" fillId="0" borderId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28" fillId="4" borderId="0" applyNumberFormat="0" applyBorder="0" applyAlignment="0" applyProtection="0"/>
    <xf numFmtId="0" fontId="33" fillId="23" borderId="0"/>
    <xf numFmtId="0" fontId="34" fillId="23" borderId="0"/>
    <xf numFmtId="0" fontId="20" fillId="24" borderId="6" applyNumberFormat="0" applyAlignment="0" applyProtection="0"/>
    <xf numFmtId="1" fontId="35" fillId="0" borderId="0">
      <alignment horizontal="center" vertical="top" wrapText="1"/>
    </xf>
    <xf numFmtId="172" fontId="35" fillId="0" borderId="7">
      <alignment horizontal="center" vertical="top" wrapText="1"/>
    </xf>
    <xf numFmtId="173" fontId="35" fillId="0" borderId="7">
      <alignment horizontal="center" vertical="top" wrapText="1"/>
    </xf>
    <xf numFmtId="173" fontId="35" fillId="0" borderId="7">
      <alignment horizontal="center" vertical="top" wrapText="1"/>
    </xf>
    <xf numFmtId="173" fontId="35" fillId="0" borderId="7">
      <alignment horizontal="center" vertical="top" wrapText="1"/>
    </xf>
    <xf numFmtId="0" fontId="25" fillId="25" borderId="8" applyNumberFormat="0" applyAlignment="0" applyProtection="0"/>
    <xf numFmtId="1" fontId="35" fillId="0" borderId="0">
      <alignment horizontal="center" vertical="top" wrapText="1"/>
    </xf>
    <xf numFmtId="172" fontId="35" fillId="0" borderId="0">
      <alignment horizontal="center" vertical="top" wrapText="1"/>
    </xf>
    <xf numFmtId="173" fontId="35" fillId="0" borderId="0">
      <alignment horizontal="center" vertical="top" wrapText="1"/>
    </xf>
    <xf numFmtId="173" fontId="35" fillId="0" borderId="0">
      <alignment horizontal="center" vertical="top" wrapText="1"/>
    </xf>
    <xf numFmtId="173" fontId="35" fillId="0" borderId="0">
      <alignment horizontal="center" vertical="top" wrapText="1"/>
    </xf>
    <xf numFmtId="0" fontId="35" fillId="0" borderId="0">
      <alignment horizontal="left" vertical="top" wrapText="1"/>
    </xf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3" fillId="26" borderId="0"/>
    <xf numFmtId="0" fontId="36" fillId="26" borderId="0"/>
    <xf numFmtId="0" fontId="34" fillId="27" borderId="0"/>
    <xf numFmtId="0" fontId="29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35" fillId="0" borderId="7">
      <alignment horizontal="left" vertical="top"/>
    </xf>
    <xf numFmtId="0" fontId="35" fillId="0" borderId="12">
      <alignment horizontal="center" vertical="top" wrapText="1"/>
    </xf>
    <xf numFmtId="0" fontId="35" fillId="0" borderId="0">
      <alignment horizontal="left" vertical="top"/>
    </xf>
    <xf numFmtId="0" fontId="35" fillId="0" borderId="1">
      <alignment horizontal="left" vertical="top"/>
    </xf>
    <xf numFmtId="0" fontId="37" fillId="0" borderId="0" applyNumberFormat="0" applyFill="0" applyBorder="0" applyAlignment="0" applyProtection="0">
      <alignment vertical="top"/>
      <protection locked="0"/>
    </xf>
    <xf numFmtId="0" fontId="18" fillId="8" borderId="6" applyNumberFormat="0" applyAlignment="0" applyProtection="0"/>
    <xf numFmtId="0" fontId="30" fillId="0" borderId="13" applyNumberFormat="0" applyFill="0" applyAlignment="0" applyProtection="0"/>
    <xf numFmtId="0" fontId="38" fillId="28" borderId="7">
      <alignment horizontal="left" vertical="top" wrapText="1"/>
    </xf>
    <xf numFmtId="0" fontId="38" fillId="28" borderId="7">
      <alignment horizontal="left" vertical="top" wrapText="1"/>
    </xf>
    <xf numFmtId="0" fontId="39" fillId="0" borderId="7">
      <alignment horizontal="left" vertical="top" wrapText="1"/>
    </xf>
    <xf numFmtId="0" fontId="35" fillId="0" borderId="7">
      <alignment horizontal="left" vertical="top" wrapText="1"/>
    </xf>
    <xf numFmtId="0" fontId="40" fillId="0" borderId="7">
      <alignment horizontal="left" vertical="top" wrapText="1"/>
    </xf>
    <xf numFmtId="0" fontId="27" fillId="14" borderId="0" applyNumberFormat="0" applyBorder="0" applyAlignment="0" applyProtection="0"/>
    <xf numFmtId="0" fontId="41" fillId="0" borderId="0"/>
    <xf numFmtId="0" fontId="60" fillId="0" borderId="0"/>
    <xf numFmtId="0" fontId="13" fillId="0" borderId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19" fillId="24" borderId="15" applyNumberFormat="0" applyAlignment="0" applyProtection="0"/>
    <xf numFmtId="0" fontId="14" fillId="0" borderId="0">
      <alignment horizontal="left" vertical="top"/>
    </xf>
    <xf numFmtId="0" fontId="26" fillId="0" borderId="0" applyNumberFormat="0" applyFill="0" applyBorder="0" applyAlignment="0" applyProtection="0"/>
    <xf numFmtId="0" fontId="42" fillId="0" borderId="0">
      <alignment horizontal="center" vertical="top"/>
    </xf>
    <xf numFmtId="0" fontId="35" fillId="0" borderId="16">
      <alignment horizontal="center" textRotation="90" wrapText="1"/>
    </xf>
    <xf numFmtId="0" fontId="35" fillId="0" borderId="16">
      <alignment horizontal="center" vertical="center" wrapText="1"/>
    </xf>
    <xf numFmtId="0" fontId="24" fillId="0" borderId="17" applyNumberFormat="0" applyFill="0" applyAlignment="0" applyProtection="0"/>
    <xf numFmtId="0" fontId="31" fillId="0" borderId="0" applyNumberFormat="0" applyFill="0" applyBorder="0" applyAlignment="0" applyProtection="0"/>
    <xf numFmtId="1" fontId="43" fillId="0" borderId="0">
      <alignment horizontal="center" vertical="top" wrapText="1"/>
    </xf>
    <xf numFmtId="172" fontId="43" fillId="0" borderId="7">
      <alignment horizontal="center" vertical="top" wrapText="1"/>
    </xf>
    <xf numFmtId="173" fontId="43" fillId="0" borderId="7">
      <alignment horizontal="center" vertical="top" wrapText="1"/>
    </xf>
    <xf numFmtId="173" fontId="43" fillId="0" borderId="7">
      <alignment horizontal="center" vertical="top" wrapText="1"/>
    </xf>
    <xf numFmtId="173" fontId="43" fillId="0" borderId="7">
      <alignment horizontal="center" vertical="top" wrapText="1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8" fillId="8" borderId="6" applyNumberFormat="0" applyAlignment="0" applyProtection="0"/>
    <xf numFmtId="0" fontId="18" fillId="8" borderId="6" applyNumberFormat="0" applyAlignment="0" applyProtection="0"/>
    <xf numFmtId="0" fontId="18" fillId="8" borderId="6" applyNumberFormat="0" applyAlignment="0" applyProtection="0"/>
    <xf numFmtId="0" fontId="18" fillId="8" borderId="6" applyNumberFormat="0" applyAlignment="0" applyProtection="0"/>
    <xf numFmtId="0" fontId="19" fillId="24" borderId="15" applyNumberFormat="0" applyAlignment="0" applyProtection="0"/>
    <xf numFmtId="0" fontId="19" fillId="24" borderId="15" applyNumberFormat="0" applyAlignment="0" applyProtection="0"/>
    <xf numFmtId="0" fontId="19" fillId="24" borderId="15" applyNumberFormat="0" applyAlignment="0" applyProtection="0"/>
    <xf numFmtId="0" fontId="19" fillId="24" borderId="15" applyNumberFormat="0" applyAlignment="0" applyProtection="0"/>
    <xf numFmtId="0" fontId="20" fillId="24" borderId="6" applyNumberFormat="0" applyAlignment="0" applyProtection="0"/>
    <xf numFmtId="0" fontId="20" fillId="24" borderId="6" applyNumberFormat="0" applyAlignment="0" applyProtection="0"/>
    <xf numFmtId="0" fontId="20" fillId="24" borderId="6" applyNumberFormat="0" applyAlignment="0" applyProtection="0"/>
    <xf numFmtId="0" fontId="20" fillId="24" borderId="6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45" fillId="0" borderId="18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46" fillId="0" borderId="19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47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3" fillId="0" borderId="0"/>
    <xf numFmtId="0" fontId="13" fillId="0" borderId="0"/>
    <xf numFmtId="0" fontId="25" fillId="25" borderId="8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9" fillId="14" borderId="0" applyNumberFormat="0" applyBorder="0" applyAlignment="0" applyProtection="0"/>
    <xf numFmtId="0" fontId="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3" fillId="0" borderId="0"/>
    <xf numFmtId="0" fontId="51" fillId="0" borderId="0"/>
    <xf numFmtId="0" fontId="3" fillId="0" borderId="0"/>
    <xf numFmtId="0" fontId="13" fillId="0" borderId="0"/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50" fillId="0" borderId="0"/>
    <xf numFmtId="0" fontId="13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6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52" fillId="11" borderId="14" applyNumberFormat="0" applyFont="0" applyAlignment="0" applyProtection="0"/>
    <xf numFmtId="0" fontId="13" fillId="11" borderId="14" applyNumberFormat="0" applyFont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21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 applyNumberFormat="0" applyFill="0" applyBorder="0" applyAlignment="0" applyProtection="0"/>
    <xf numFmtId="0" fontId="16" fillId="0" borderId="0" applyFont="0" applyFill="0" applyBorder="0" applyAlignment="0" applyProtection="0"/>
    <xf numFmtId="177" fontId="5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8" fontId="58" fillId="0" borderId="0" applyFont="0" applyFill="0" applyBorder="0" applyAlignment="0" applyProtection="0"/>
    <xf numFmtId="178" fontId="5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57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5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5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8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5" fillId="0" borderId="0" applyFont="0" applyFill="0" applyBorder="0" applyAlignment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70">
    <xf numFmtId="0" fontId="0" fillId="0" borderId="0" xfId="0"/>
    <xf numFmtId="0" fontId="2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4" fontId="10" fillId="0" borderId="2" xfId="1" applyNumberFormat="1" applyFont="1" applyFill="1" applyBorder="1" applyAlignment="1">
      <alignment horizontal="center" vertical="center"/>
    </xf>
    <xf numFmtId="49" fontId="68" fillId="0" borderId="3" xfId="0" applyNumberFormat="1" applyFont="1" applyFill="1" applyBorder="1" applyAlignment="1">
      <alignment horizontal="center" vertical="center"/>
    </xf>
    <xf numFmtId="3" fontId="68" fillId="0" borderId="3" xfId="0" applyNumberFormat="1" applyFont="1" applyFill="1" applyBorder="1" applyAlignment="1">
      <alignment horizontal="center" vertical="center" wrapText="1"/>
    </xf>
    <xf numFmtId="4" fontId="68" fillId="0" borderId="3" xfId="2" applyNumberFormat="1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3" fontId="70" fillId="0" borderId="2" xfId="5" applyNumberFormat="1" applyFont="1" applyBorder="1" applyAlignment="1">
      <alignment horizontal="left" vertical="center" wrapText="1"/>
    </xf>
    <xf numFmtId="3" fontId="71" fillId="0" borderId="2" xfId="4" applyNumberFormat="1" applyFont="1" applyBorder="1" applyAlignment="1">
      <alignment horizontal="left" vertical="center" wrapText="1"/>
    </xf>
    <xf numFmtId="3" fontId="70" fillId="0" borderId="2" xfId="0" applyNumberFormat="1" applyFont="1" applyBorder="1" applyAlignment="1">
      <alignment horizontal="left" vertical="center" wrapText="1"/>
    </xf>
    <xf numFmtId="3" fontId="72" fillId="0" borderId="2" xfId="5" applyNumberFormat="1" applyFont="1" applyBorder="1" applyAlignment="1">
      <alignment horizontal="left" vertical="center" wrapText="1"/>
    </xf>
    <xf numFmtId="3" fontId="71" fillId="0" borderId="2" xfId="4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67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6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73" fillId="0" borderId="2" xfId="4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74" fillId="0" borderId="2" xfId="0" applyNumberFormat="1" applyFont="1" applyFill="1" applyBorder="1" applyAlignment="1">
      <alignment horizontal="right" vertical="center" wrapText="1"/>
    </xf>
    <xf numFmtId="3" fontId="75" fillId="0" borderId="2" xfId="0" applyNumberFormat="1" applyFont="1" applyFill="1" applyBorder="1" applyAlignment="1">
      <alignment vertical="center" wrapText="1"/>
    </xf>
    <xf numFmtId="3" fontId="75" fillId="0" borderId="2" xfId="5" applyNumberFormat="1" applyFont="1" applyFill="1" applyBorder="1" applyAlignment="1">
      <alignment horizontal="right" vertical="center"/>
    </xf>
    <xf numFmtId="49" fontId="75" fillId="0" borderId="2" xfId="0" applyNumberFormat="1" applyFont="1" applyFill="1" applyBorder="1" applyAlignment="1">
      <alignment horizontal="center" vertical="center"/>
    </xf>
    <xf numFmtId="3" fontId="76" fillId="0" borderId="2" xfId="4" applyNumberFormat="1" applyFont="1" applyFill="1" applyBorder="1" applyAlignment="1">
      <alignment horizontal="center" vertical="center" wrapText="1"/>
    </xf>
    <xf numFmtId="3" fontId="76" fillId="0" borderId="2" xfId="4" applyNumberFormat="1" applyFont="1" applyFill="1" applyBorder="1" applyAlignment="1">
      <alignment horizontal="right" vertical="center" wrapText="1"/>
    </xf>
    <xf numFmtId="3" fontId="75" fillId="0" borderId="2" xfId="0" applyNumberFormat="1" applyFont="1" applyFill="1" applyBorder="1" applyAlignment="1">
      <alignment horizontal="right" vertical="center" wrapText="1"/>
    </xf>
    <xf numFmtId="49" fontId="76" fillId="0" borderId="2" xfId="0" applyNumberFormat="1" applyFont="1" applyFill="1" applyBorder="1" applyAlignment="1">
      <alignment horizontal="center" vertical="center"/>
    </xf>
    <xf numFmtId="3" fontId="76" fillId="0" borderId="2" xfId="0" applyNumberFormat="1" applyFont="1" applyFill="1" applyBorder="1" applyAlignment="1">
      <alignment horizontal="center" vertical="center" wrapText="1"/>
    </xf>
    <xf numFmtId="3" fontId="76" fillId="0" borderId="2" xfId="0" applyNumberFormat="1" applyFont="1" applyFill="1" applyBorder="1" applyAlignment="1">
      <alignment horizontal="right" vertical="center" wrapText="1"/>
    </xf>
    <xf numFmtId="3" fontId="76" fillId="0" borderId="2" xfId="5" applyNumberFormat="1" applyFont="1" applyFill="1" applyBorder="1" applyAlignment="1">
      <alignment horizontal="right" vertical="center"/>
    </xf>
    <xf numFmtId="3" fontId="76" fillId="0" borderId="2" xfId="5" applyNumberFormat="1" applyFont="1" applyFill="1" applyBorder="1" applyAlignment="1">
      <alignment horizontal="center" vertical="center"/>
    </xf>
    <xf numFmtId="3" fontId="71" fillId="0" borderId="2" xfId="4" applyNumberFormat="1" applyFont="1" applyFill="1" applyBorder="1" applyAlignment="1">
      <alignment horizontal="center" vertical="center" wrapText="1"/>
    </xf>
    <xf numFmtId="3" fontId="71" fillId="0" borderId="2" xfId="6" applyNumberFormat="1" applyFont="1" applyFill="1" applyBorder="1" applyAlignment="1">
      <alignment horizontal="right" vertical="center"/>
    </xf>
    <xf numFmtId="3" fontId="71" fillId="0" borderId="4" xfId="0" applyNumberFormat="1" applyFont="1" applyFill="1" applyBorder="1" applyAlignment="1">
      <alignment horizontal="center" vertical="center" wrapText="1"/>
    </xf>
    <xf numFmtId="3" fontId="75" fillId="0" borderId="2" xfId="5" applyNumberFormat="1" applyFont="1" applyFill="1" applyBorder="1" applyAlignment="1">
      <alignment horizontal="center" vertical="center"/>
    </xf>
    <xf numFmtId="3" fontId="74" fillId="0" borderId="2" xfId="4" applyNumberFormat="1" applyFont="1" applyFill="1" applyBorder="1" applyAlignment="1">
      <alignment horizontal="center" vertical="center" wrapText="1"/>
    </xf>
    <xf numFmtId="3" fontId="74" fillId="0" borderId="2" xfId="0" applyNumberFormat="1" applyFont="1" applyFill="1" applyBorder="1" applyAlignment="1">
      <alignment horizontal="center" vertical="center" wrapText="1"/>
    </xf>
    <xf numFmtId="3" fontId="74" fillId="0" borderId="2" xfId="5" applyNumberFormat="1" applyFont="1" applyFill="1" applyBorder="1" applyAlignment="1">
      <alignment horizontal="right" vertical="center"/>
    </xf>
    <xf numFmtId="3" fontId="74" fillId="0" borderId="2" xfId="5" applyNumberFormat="1" applyFont="1" applyFill="1" applyBorder="1" applyAlignment="1">
      <alignment horizontal="center" vertical="center"/>
    </xf>
    <xf numFmtId="3" fontId="70" fillId="0" borderId="2" xfId="0" applyNumberFormat="1" applyFont="1" applyFill="1" applyBorder="1" applyAlignment="1">
      <alignment horizontal="left" vertical="center" wrapText="1"/>
    </xf>
    <xf numFmtId="3" fontId="74" fillId="0" borderId="2" xfId="4" applyNumberFormat="1" applyFont="1" applyFill="1" applyBorder="1" applyAlignment="1">
      <alignment horizontal="right" vertical="center" wrapText="1"/>
    </xf>
    <xf numFmtId="3" fontId="72" fillId="0" borderId="2" xfId="5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3" fontId="74" fillId="2" borderId="2" xfId="0" applyNumberFormat="1" applyFont="1" applyFill="1" applyBorder="1" applyAlignment="1">
      <alignment vertical="center" wrapText="1"/>
    </xf>
    <xf numFmtId="3" fontId="74" fillId="2" borderId="2" xfId="4" applyNumberFormat="1" applyFont="1" applyFill="1" applyBorder="1" applyAlignment="1">
      <alignment horizontal="center" vertical="center" wrapText="1"/>
    </xf>
    <xf numFmtId="3" fontId="74" fillId="2" borderId="2" xfId="0" applyNumberFormat="1" applyFont="1" applyFill="1" applyBorder="1" applyAlignment="1">
      <alignment horizontal="center" vertical="center" wrapText="1"/>
    </xf>
    <xf numFmtId="3" fontId="75" fillId="2" borderId="2" xfId="4" applyNumberFormat="1" applyFont="1" applyFill="1" applyBorder="1" applyAlignment="1">
      <alignment horizontal="center" vertical="center" wrapText="1"/>
    </xf>
    <xf numFmtId="3" fontId="75" fillId="2" borderId="2" xfId="0" applyNumberFormat="1" applyFont="1" applyFill="1" applyBorder="1" applyAlignment="1">
      <alignment horizontal="center" vertical="center" wrapText="1"/>
    </xf>
    <xf numFmtId="3" fontId="75" fillId="2" borderId="2" xfId="4" applyNumberFormat="1" applyFont="1" applyFill="1" applyBorder="1" applyAlignment="1">
      <alignment vertical="center" wrapText="1"/>
    </xf>
    <xf numFmtId="3" fontId="77" fillId="2" borderId="2" xfId="4" applyNumberFormat="1" applyFont="1" applyFill="1" applyBorder="1" applyAlignment="1">
      <alignment vertical="center" wrapText="1"/>
    </xf>
    <xf numFmtId="3" fontId="77" fillId="2" borderId="2" xfId="0" applyNumberFormat="1" applyFont="1" applyFill="1" applyBorder="1" applyAlignment="1">
      <alignment horizontal="center" vertical="center" wrapText="1"/>
    </xf>
    <xf numFmtId="3" fontId="76" fillId="2" borderId="2" xfId="4" applyNumberFormat="1" applyFont="1" applyFill="1" applyBorder="1" applyAlignment="1">
      <alignment vertical="center" wrapText="1"/>
    </xf>
    <xf numFmtId="3" fontId="76" fillId="2" borderId="2" xfId="4" applyNumberFormat="1" applyFont="1" applyFill="1" applyBorder="1" applyAlignment="1">
      <alignment horizontal="center" vertical="center" wrapText="1"/>
    </xf>
    <xf numFmtId="3" fontId="74" fillId="2" borderId="2" xfId="4" applyNumberFormat="1" applyFont="1" applyFill="1" applyBorder="1" applyAlignment="1">
      <alignment vertical="center" wrapText="1"/>
    </xf>
    <xf numFmtId="3" fontId="77" fillId="2" borderId="2" xfId="4" applyNumberFormat="1" applyFont="1" applyFill="1" applyBorder="1" applyAlignment="1">
      <alignment horizontal="center" vertical="center" wrapText="1"/>
    </xf>
    <xf numFmtId="4" fontId="69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 wrapText="1"/>
    </xf>
    <xf numFmtId="0" fontId="79" fillId="0" borderId="2" xfId="0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vertical="center" wrapText="1"/>
    </xf>
    <xf numFmtId="0" fontId="80" fillId="0" borderId="3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10" fillId="0" borderId="2" xfId="1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9" fillId="0" borderId="2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" fontId="71" fillId="2" borderId="2" xfId="4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74" fillId="2" borderId="2" xfId="0" applyFont="1" applyFill="1" applyBorder="1" applyAlignment="1">
      <alignment horizontal="left" vertical="center" wrapText="1"/>
    </xf>
    <xf numFmtId="179" fontId="81" fillId="2" borderId="2" xfId="1649" applyNumberFormat="1" applyFont="1" applyFill="1" applyBorder="1" applyAlignment="1">
      <alignment horizontal="right" vertical="center"/>
    </xf>
    <xf numFmtId="179" fontId="81" fillId="2" borderId="2" xfId="1649" applyNumberFormat="1" applyFont="1" applyFill="1" applyBorder="1" applyAlignment="1">
      <alignment vertical="center"/>
    </xf>
    <xf numFmtId="168" fontId="81" fillId="2" borderId="2" xfId="1649" applyFont="1" applyFill="1" applyBorder="1" applyAlignment="1">
      <alignment horizontal="center" vertical="center"/>
    </xf>
    <xf numFmtId="179" fontId="74" fillId="2" borderId="2" xfId="0" applyNumberFormat="1" applyFont="1" applyFill="1" applyBorder="1" applyAlignment="1">
      <alignment horizontal="center" vertical="center" wrapText="1"/>
    </xf>
    <xf numFmtId="49" fontId="75" fillId="2" borderId="2" xfId="0" applyNumberFormat="1" applyFont="1" applyFill="1" applyBorder="1" applyAlignment="1">
      <alignment horizontal="left" vertical="center" wrapText="1"/>
    </xf>
    <xf numFmtId="3" fontId="64" fillId="2" borderId="2" xfId="0" applyNumberFormat="1" applyFont="1" applyFill="1" applyBorder="1" applyAlignment="1">
      <alignment vertical="center" wrapText="1"/>
    </xf>
    <xf numFmtId="3" fontId="74" fillId="2" borderId="2" xfId="4" applyNumberFormat="1" applyFont="1" applyFill="1" applyBorder="1" applyAlignment="1">
      <alignment horizontal="center" wrapText="1"/>
    </xf>
    <xf numFmtId="0" fontId="75" fillId="2" borderId="2" xfId="0" applyNumberFormat="1" applyFont="1" applyFill="1" applyBorder="1" applyAlignment="1">
      <alignment horizontal="center" wrapText="1"/>
    </xf>
    <xf numFmtId="179" fontId="81" fillId="2" borderId="2" xfId="1649" applyNumberFormat="1" applyFont="1" applyFill="1" applyBorder="1" applyAlignment="1">
      <alignment horizontal="center" vertical="center"/>
    </xf>
    <xf numFmtId="0" fontId="64" fillId="2" borderId="2" xfId="0" applyFont="1" applyFill="1" applyBorder="1" applyAlignment="1">
      <alignment horizontal="left" vertical="center" wrapText="1"/>
    </xf>
    <xf numFmtId="0" fontId="64" fillId="2" borderId="2" xfId="0" applyFont="1" applyFill="1" applyBorder="1" applyAlignment="1">
      <alignment horizontal="center" vertical="center" wrapText="1"/>
    </xf>
    <xf numFmtId="0" fontId="64" fillId="2" borderId="2" xfId="0" applyFont="1" applyFill="1" applyBorder="1" applyAlignment="1">
      <alignment vertical="center" wrapText="1"/>
    </xf>
    <xf numFmtId="49" fontId="75" fillId="2" borderId="2" xfId="970" applyNumberFormat="1" applyFont="1" applyFill="1" applyBorder="1" applyAlignment="1">
      <alignment horizontal="left" vertical="center" wrapText="1"/>
    </xf>
    <xf numFmtId="3" fontId="75" fillId="2" borderId="2" xfId="970" applyNumberFormat="1" applyFont="1" applyFill="1" applyBorder="1" applyAlignment="1">
      <alignment horizontal="center" vertical="center" wrapText="1"/>
    </xf>
    <xf numFmtId="49" fontId="75" fillId="2" borderId="2" xfId="2" applyNumberFormat="1" applyFont="1" applyFill="1" applyBorder="1" applyAlignment="1">
      <alignment horizontal="left" vertical="center" wrapText="1"/>
    </xf>
    <xf numFmtId="0" fontId="75" fillId="2" borderId="2" xfId="2" applyFont="1" applyFill="1" applyBorder="1" applyAlignment="1">
      <alignment vertical="center" wrapText="1"/>
    </xf>
    <xf numFmtId="0" fontId="75" fillId="2" borderId="2" xfId="0" applyNumberFormat="1" applyFont="1" applyFill="1" applyBorder="1" applyAlignment="1">
      <alignment horizontal="center" vertical="center" wrapText="1"/>
    </xf>
    <xf numFmtId="3" fontId="64" fillId="2" borderId="2" xfId="0" applyNumberFormat="1" applyFont="1" applyFill="1" applyBorder="1" applyAlignment="1">
      <alignment horizontal="center" vertical="center" wrapText="1"/>
    </xf>
    <xf numFmtId="3" fontId="74" fillId="2" borderId="2" xfId="5" applyNumberFormat="1" applyFont="1" applyFill="1" applyBorder="1" applyAlignment="1">
      <alignment vertical="center" wrapText="1"/>
    </xf>
    <xf numFmtId="3" fontId="74" fillId="2" borderId="2" xfId="5" applyNumberFormat="1" applyFont="1" applyFill="1" applyBorder="1" applyAlignment="1">
      <alignment horizontal="center" vertical="center" wrapText="1"/>
    </xf>
    <xf numFmtId="3" fontId="74" fillId="2" borderId="2" xfId="4" applyNumberFormat="1" applyFont="1" applyFill="1" applyBorder="1" applyAlignment="1">
      <alignment horizontal="center" vertical="center"/>
    </xf>
    <xf numFmtId="3" fontId="76" fillId="2" borderId="2" xfId="5" applyNumberFormat="1" applyFont="1" applyFill="1" applyBorder="1" applyAlignment="1">
      <alignment vertical="center" wrapText="1"/>
    </xf>
    <xf numFmtId="3" fontId="76" fillId="2" borderId="2" xfId="5" applyNumberFormat="1" applyFont="1" applyFill="1" applyBorder="1" applyAlignment="1">
      <alignment horizontal="center" vertical="center" wrapText="1"/>
    </xf>
    <xf numFmtId="3" fontId="76" fillId="2" borderId="2" xfId="4" applyNumberFormat="1" applyFont="1" applyFill="1" applyBorder="1" applyAlignment="1">
      <alignment horizontal="center" vertical="center"/>
    </xf>
    <xf numFmtId="3" fontId="77" fillId="2" borderId="2" xfId="5" applyNumberFormat="1" applyFont="1" applyFill="1" applyBorder="1" applyAlignment="1">
      <alignment vertical="center" wrapText="1"/>
    </xf>
    <xf numFmtId="3" fontId="77" fillId="2" borderId="2" xfId="5" applyNumberFormat="1" applyFont="1" applyFill="1" applyBorder="1" applyAlignment="1">
      <alignment horizontal="center" vertical="center" wrapText="1"/>
    </xf>
    <xf numFmtId="3" fontId="77" fillId="2" borderId="2" xfId="4" applyNumberFormat="1" applyFont="1" applyFill="1" applyBorder="1" applyAlignment="1">
      <alignment horizontal="center" vertical="center"/>
    </xf>
    <xf numFmtId="0" fontId="83" fillId="2" borderId="0" xfId="0" applyFont="1" applyFill="1" applyAlignment="1">
      <alignment vertical="center"/>
    </xf>
    <xf numFmtId="0" fontId="84" fillId="2" borderId="22" xfId="1220" applyFont="1" applyFill="1" applyBorder="1" applyAlignment="1">
      <alignment vertical="center" wrapText="1"/>
    </xf>
    <xf numFmtId="0" fontId="75" fillId="2" borderId="22" xfId="1220" applyFont="1" applyFill="1" applyBorder="1" applyAlignment="1">
      <alignment horizontal="center" vertical="center"/>
    </xf>
    <xf numFmtId="49" fontId="75" fillId="2" borderId="22" xfId="1220" applyNumberFormat="1" applyFont="1" applyFill="1" applyBorder="1" applyAlignment="1">
      <alignment horizontal="left" vertical="center" wrapText="1"/>
    </xf>
    <xf numFmtId="3" fontId="75" fillId="2" borderId="22" xfId="1220" applyNumberFormat="1" applyFont="1" applyFill="1" applyBorder="1" applyAlignment="1">
      <alignment horizontal="center" vertical="center" wrapText="1"/>
    </xf>
    <xf numFmtId="49" fontId="75" fillId="2" borderId="22" xfId="970" applyNumberFormat="1" applyFont="1" applyFill="1" applyBorder="1" applyAlignment="1">
      <alignment horizontal="left" vertical="center" wrapText="1"/>
    </xf>
    <xf numFmtId="0" fontId="75" fillId="2" borderId="22" xfId="1220" applyNumberFormat="1" applyFont="1" applyFill="1" applyBorder="1" applyAlignment="1">
      <alignment horizontal="center" vertical="center" wrapText="1"/>
    </xf>
    <xf numFmtId="3" fontId="75" fillId="2" borderId="2" xfId="5" applyNumberFormat="1" applyFont="1" applyFill="1" applyBorder="1" applyAlignment="1">
      <alignment horizontal="center" vertical="center" wrapText="1"/>
    </xf>
    <xf numFmtId="3" fontId="75" fillId="2" borderId="2" xfId="1" applyNumberFormat="1" applyFont="1" applyFill="1" applyBorder="1" applyAlignment="1">
      <alignment horizontal="center" vertical="center"/>
    </xf>
    <xf numFmtId="3" fontId="75" fillId="2" borderId="2" xfId="3" applyNumberFormat="1" applyFont="1" applyFill="1" applyBorder="1" applyAlignment="1">
      <alignment horizontal="center" vertical="center" wrapText="1"/>
    </xf>
    <xf numFmtId="0" fontId="75" fillId="2" borderId="2" xfId="0" applyFont="1" applyFill="1" applyBorder="1" applyAlignment="1">
      <alignment vertical="center" wrapText="1"/>
    </xf>
    <xf numFmtId="0" fontId="75" fillId="2" borderId="2" xfId="0" applyFont="1" applyFill="1" applyBorder="1" applyAlignment="1">
      <alignment horizontal="left" vertical="center" wrapText="1"/>
    </xf>
    <xf numFmtId="3" fontId="75" fillId="2" borderId="2" xfId="4" applyNumberFormat="1" applyFont="1" applyFill="1" applyBorder="1" applyAlignment="1">
      <alignment horizontal="center" vertical="center"/>
    </xf>
    <xf numFmtId="0" fontId="74" fillId="2" borderId="2" xfId="0" applyFont="1" applyFill="1" applyBorder="1" applyAlignment="1">
      <alignment horizontal="center" vertical="center" wrapText="1"/>
    </xf>
    <xf numFmtId="49" fontId="64" fillId="2" borderId="2" xfId="0" applyNumberFormat="1" applyFont="1" applyFill="1" applyBorder="1" applyAlignment="1">
      <alignment horizontal="center" vertical="center" wrapText="1"/>
    </xf>
    <xf numFmtId="0" fontId="81" fillId="2" borderId="2" xfId="0" applyFont="1" applyFill="1" applyBorder="1" applyAlignment="1">
      <alignment horizontal="center" vertical="center" wrapText="1"/>
    </xf>
    <xf numFmtId="49" fontId="85" fillId="2" borderId="2" xfId="0" applyNumberFormat="1" applyFont="1" applyFill="1" applyBorder="1" applyAlignment="1">
      <alignment horizontal="center" vertical="center" wrapText="1"/>
    </xf>
    <xf numFmtId="49" fontId="81" fillId="2" borderId="2" xfId="0" applyNumberFormat="1" applyFont="1" applyFill="1" applyBorder="1" applyAlignment="1">
      <alignment horizontal="center" vertical="center" wrapText="1"/>
    </xf>
    <xf numFmtId="49" fontId="86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9" fontId="81" fillId="2" borderId="4" xfId="1649" applyNumberFormat="1" applyFont="1" applyFill="1" applyBorder="1" applyAlignment="1">
      <alignment horizontal="center" vertical="center"/>
    </xf>
    <xf numFmtId="3" fontId="74" fillId="2" borderId="2" xfId="0" applyNumberFormat="1" applyFont="1" applyFill="1" applyBorder="1" applyAlignment="1">
      <alignment horizontal="center" wrapText="1"/>
    </xf>
    <xf numFmtId="179" fontId="85" fillId="2" borderId="2" xfId="1649" applyNumberFormat="1" applyFont="1" applyFill="1" applyBorder="1" applyAlignment="1">
      <alignment horizontal="center" vertical="center"/>
    </xf>
    <xf numFmtId="179" fontId="75" fillId="2" borderId="2" xfId="1649" applyNumberFormat="1" applyFont="1" applyFill="1" applyBorder="1" applyAlignment="1">
      <alignment horizontal="center" vertical="center" wrapText="1"/>
    </xf>
    <xf numFmtId="179" fontId="75" fillId="2" borderId="2" xfId="7" applyNumberFormat="1" applyFont="1" applyFill="1" applyBorder="1" applyAlignment="1">
      <alignment horizontal="center" vertical="center" wrapText="1"/>
    </xf>
    <xf numFmtId="3" fontId="75" fillId="2" borderId="2" xfId="2" applyNumberFormat="1" applyFont="1" applyFill="1" applyBorder="1" applyAlignment="1">
      <alignment horizontal="center" vertical="center"/>
    </xf>
    <xf numFmtId="3" fontId="75" fillId="2" borderId="22" xfId="2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vertical="center" wrapText="1"/>
    </xf>
    <xf numFmtId="4" fontId="8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3" fontId="74" fillId="0" borderId="2" xfId="0" applyNumberFormat="1" applyFont="1" applyFill="1" applyBorder="1" applyAlignment="1">
      <alignment vertical="center" wrapText="1"/>
    </xf>
    <xf numFmtId="3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3" fontId="75" fillId="0" borderId="2" xfId="5" applyNumberFormat="1" applyFont="1" applyFill="1" applyBorder="1" applyAlignment="1">
      <alignment horizontal="center" vertical="center"/>
    </xf>
    <xf numFmtId="3" fontId="74" fillId="2" borderId="2" xfId="4" applyNumberFormat="1" applyFont="1" applyFill="1" applyBorder="1" applyAlignment="1">
      <alignment horizontal="center" vertical="center" wrapText="1"/>
    </xf>
    <xf numFmtId="3" fontId="74" fillId="2" borderId="2" xfId="0" applyNumberFormat="1" applyFont="1" applyFill="1" applyBorder="1" applyAlignment="1">
      <alignment horizontal="center" vertical="center" wrapText="1"/>
    </xf>
    <xf numFmtId="3" fontId="75" fillId="2" borderId="2" xfId="4" applyNumberFormat="1" applyFont="1" applyFill="1" applyBorder="1" applyAlignment="1">
      <alignment horizontal="center" vertical="center" wrapText="1"/>
    </xf>
    <xf numFmtId="3" fontId="75" fillId="2" borderId="2" xfId="0" applyNumberFormat="1" applyFont="1" applyFill="1" applyBorder="1" applyAlignment="1">
      <alignment horizontal="center" vertical="center" wrapText="1"/>
    </xf>
    <xf numFmtId="3" fontId="74" fillId="2" borderId="2" xfId="4" applyNumberFormat="1" applyFont="1" applyFill="1" applyBorder="1" applyAlignment="1">
      <alignment vertical="center" wrapText="1"/>
    </xf>
    <xf numFmtId="3" fontId="77" fillId="2" borderId="2" xfId="4" applyNumberFormat="1" applyFont="1" applyFill="1" applyBorder="1" applyAlignment="1">
      <alignment horizontal="center" vertical="center" wrapText="1"/>
    </xf>
    <xf numFmtId="4" fontId="69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49" fontId="75" fillId="2" borderId="2" xfId="0" applyNumberFormat="1" applyFont="1" applyFill="1" applyBorder="1" applyAlignment="1">
      <alignment horizontal="left" vertical="center" wrapText="1"/>
    </xf>
    <xf numFmtId="0" fontId="64" fillId="2" borderId="2" xfId="0" applyFont="1" applyFill="1" applyBorder="1" applyAlignment="1">
      <alignment horizontal="center" vertical="center" wrapText="1"/>
    </xf>
    <xf numFmtId="49" fontId="75" fillId="2" borderId="2" xfId="970" applyNumberFormat="1" applyFont="1" applyFill="1" applyBorder="1" applyAlignment="1">
      <alignment horizontal="left" vertical="center" wrapText="1"/>
    </xf>
    <xf numFmtId="3" fontId="75" fillId="2" borderId="2" xfId="970" applyNumberFormat="1" applyFont="1" applyFill="1" applyBorder="1" applyAlignment="1">
      <alignment horizontal="center" vertical="center" wrapText="1"/>
    </xf>
    <xf numFmtId="49" fontId="75" fillId="2" borderId="2" xfId="2" applyNumberFormat="1" applyFont="1" applyFill="1" applyBorder="1" applyAlignment="1">
      <alignment horizontal="left" vertical="center" wrapText="1"/>
    </xf>
    <xf numFmtId="0" fontId="75" fillId="2" borderId="2" xfId="0" applyNumberFormat="1" applyFont="1" applyFill="1" applyBorder="1" applyAlignment="1">
      <alignment horizontal="center" vertical="center" wrapText="1"/>
    </xf>
    <xf numFmtId="3" fontId="74" fillId="2" borderId="2" xfId="5" applyNumberFormat="1" applyFont="1" applyFill="1" applyBorder="1" applyAlignment="1">
      <alignment vertical="center" wrapText="1"/>
    </xf>
    <xf numFmtId="3" fontId="74" fillId="2" borderId="2" xfId="5" applyNumberFormat="1" applyFont="1" applyFill="1" applyBorder="1" applyAlignment="1">
      <alignment horizontal="center" vertical="center" wrapText="1"/>
    </xf>
    <xf numFmtId="3" fontId="74" fillId="2" borderId="2" xfId="4" applyNumberFormat="1" applyFont="1" applyFill="1" applyBorder="1" applyAlignment="1">
      <alignment horizontal="center" vertical="center"/>
    </xf>
    <xf numFmtId="3" fontId="75" fillId="2" borderId="2" xfId="5" applyNumberFormat="1" applyFont="1" applyFill="1" applyBorder="1" applyAlignment="1">
      <alignment horizontal="center" vertical="center" wrapText="1"/>
    </xf>
    <xf numFmtId="3" fontId="75" fillId="2" borderId="2" xfId="3" applyNumberFormat="1" applyFont="1" applyFill="1" applyBorder="1" applyAlignment="1">
      <alignment horizontal="center" vertical="center" wrapText="1"/>
    </xf>
    <xf numFmtId="3" fontId="75" fillId="2" borderId="2" xfId="4" applyNumberFormat="1" applyFont="1" applyFill="1" applyBorder="1" applyAlignment="1">
      <alignment horizontal="center" vertical="center"/>
    </xf>
    <xf numFmtId="49" fontId="64" fillId="2" borderId="2" xfId="0" applyNumberFormat="1" applyFont="1" applyFill="1" applyBorder="1" applyAlignment="1">
      <alignment horizontal="center" vertical="center" wrapText="1"/>
    </xf>
    <xf numFmtId="49" fontId="81" fillId="2" borderId="2" xfId="0" applyNumberFormat="1" applyFont="1" applyFill="1" applyBorder="1" applyAlignment="1">
      <alignment horizontal="center" vertical="center" wrapText="1"/>
    </xf>
    <xf numFmtId="3" fontId="75" fillId="0" borderId="4" xfId="5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9" fillId="0" borderId="2" xfId="0" applyFont="1" applyFill="1" applyBorder="1" applyAlignment="1">
      <alignment horizontal="center" vertical="center" wrapText="1"/>
    </xf>
    <xf numFmtId="3" fontId="75" fillId="2" borderId="2" xfId="4" applyNumberFormat="1" applyFont="1" applyFill="1" applyBorder="1" applyAlignment="1">
      <alignment horizontal="left" vertical="center" wrapText="1"/>
    </xf>
    <xf numFmtId="0" fontId="75" fillId="2" borderId="12" xfId="0" applyFont="1" applyFill="1" applyBorder="1" applyAlignment="1">
      <alignment horizontal="left" vertical="center" wrapText="1"/>
    </xf>
    <xf numFmtId="49" fontId="64" fillId="2" borderId="4" xfId="0" applyNumberFormat="1" applyFont="1" applyFill="1" applyBorder="1" applyAlignment="1">
      <alignment horizontal="center" vertical="center" wrapText="1"/>
    </xf>
    <xf numFmtId="3" fontId="75" fillId="2" borderId="4" xfId="4" applyNumberFormat="1" applyFont="1" applyFill="1" applyBorder="1" applyAlignment="1">
      <alignment horizontal="center" vertical="center"/>
    </xf>
    <xf numFmtId="49" fontId="85" fillId="2" borderId="2" xfId="0" applyNumberFormat="1" applyFont="1" applyFill="1" applyBorder="1" applyAlignment="1">
      <alignment horizontal="center" vertical="center" wrapText="1"/>
    </xf>
    <xf numFmtId="3" fontId="76" fillId="2" borderId="2" xfId="5" applyNumberFormat="1" applyFont="1" applyFill="1" applyBorder="1" applyAlignment="1">
      <alignment vertical="center" wrapText="1"/>
    </xf>
    <xf numFmtId="3" fontId="76" fillId="2" borderId="2" xfId="5" applyNumberFormat="1" applyFont="1" applyFill="1" applyBorder="1" applyAlignment="1">
      <alignment horizontal="center" vertical="center" wrapText="1"/>
    </xf>
    <xf numFmtId="3" fontId="76" fillId="2" borderId="2" xfId="4" applyNumberFormat="1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 wrapText="1"/>
    </xf>
    <xf numFmtId="49" fontId="86" fillId="2" borderId="2" xfId="0" applyNumberFormat="1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/>
    </xf>
    <xf numFmtId="3" fontId="77" fillId="0" borderId="2" xfId="0" applyNumberFormat="1" applyFont="1" applyFill="1" applyBorder="1" applyAlignment="1">
      <alignment horizontal="left" vertical="center" wrapText="1"/>
    </xf>
    <xf numFmtId="0" fontId="86" fillId="2" borderId="2" xfId="0" applyFont="1" applyFill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 wrapText="1"/>
    </xf>
    <xf numFmtId="0" fontId="79" fillId="0" borderId="5" xfId="0" applyFont="1" applyFill="1" applyBorder="1" applyAlignment="1">
      <alignment horizontal="center" vertical="center" wrapText="1"/>
    </xf>
    <xf numFmtId="0" fontId="79" fillId="0" borderId="4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3" fontId="75" fillId="2" borderId="3" xfId="5" applyNumberFormat="1" applyFont="1" applyFill="1" applyBorder="1" applyAlignment="1">
      <alignment horizontal="center" vertical="center" wrapText="1"/>
    </xf>
    <xf numFmtId="3" fontId="75" fillId="2" borderId="5" xfId="5" applyNumberFormat="1" applyFont="1" applyFill="1" applyBorder="1" applyAlignment="1">
      <alignment horizontal="center" vertical="center" wrapText="1"/>
    </xf>
    <xf numFmtId="3" fontId="75" fillId="2" borderId="4" xfId="5" applyNumberFormat="1" applyFont="1" applyFill="1" applyBorder="1" applyAlignment="1">
      <alignment horizontal="center" vertical="center" wrapText="1"/>
    </xf>
    <xf numFmtId="3" fontId="71" fillId="0" borderId="3" xfId="6" applyNumberFormat="1" applyFont="1" applyFill="1" applyBorder="1" applyAlignment="1">
      <alignment horizontal="center" vertical="center"/>
    </xf>
    <xf numFmtId="3" fontId="71" fillId="0" borderId="5" xfId="6" applyNumberFormat="1" applyFont="1" applyFill="1" applyBorder="1" applyAlignment="1">
      <alignment horizontal="center" vertical="center"/>
    </xf>
    <xf numFmtId="3" fontId="71" fillId="0" borderId="4" xfId="6" applyNumberFormat="1" applyFont="1" applyFill="1" applyBorder="1" applyAlignment="1">
      <alignment horizontal="center" vertical="center"/>
    </xf>
  </cellXfs>
  <cellStyles count="1735">
    <cellStyle name="20% - Accent1" xfId="9"/>
    <cellStyle name="20% - Accent1 10" xfId="10"/>
    <cellStyle name="20% - Accent1 10 2" xfId="11"/>
    <cellStyle name="20% - Accent1 11" xfId="12"/>
    <cellStyle name="20% - Accent1 11 2" xfId="13"/>
    <cellStyle name="20% - Accent1 12" xfId="14"/>
    <cellStyle name="20% - Accent1 2" xfId="15"/>
    <cellStyle name="20% - Accent1 2 2" xfId="16"/>
    <cellStyle name="20% - Accent1 3" xfId="17"/>
    <cellStyle name="20% - Accent1 3 2" xfId="18"/>
    <cellStyle name="20% - Accent1 4" xfId="19"/>
    <cellStyle name="20% - Accent1 4 2" xfId="20"/>
    <cellStyle name="20% - Accent1 5" xfId="21"/>
    <cellStyle name="20% - Accent1 5 2" xfId="22"/>
    <cellStyle name="20% - Accent1 6" xfId="23"/>
    <cellStyle name="20% - Accent1 6 2" xfId="24"/>
    <cellStyle name="20% - Accent1 7" xfId="25"/>
    <cellStyle name="20% - Accent1 7 2" xfId="26"/>
    <cellStyle name="20% - Accent1 8" xfId="27"/>
    <cellStyle name="20% - Accent1 8 2" xfId="28"/>
    <cellStyle name="20% - Accent1 9" xfId="29"/>
    <cellStyle name="20% - Accent1 9 2" xfId="30"/>
    <cellStyle name="20% - Accent2" xfId="31"/>
    <cellStyle name="20% - Accent2 10" xfId="32"/>
    <cellStyle name="20% - Accent2 10 2" xfId="33"/>
    <cellStyle name="20% - Accent2 11" xfId="34"/>
    <cellStyle name="20% - Accent2 11 2" xfId="35"/>
    <cellStyle name="20% - Accent2 12" xfId="36"/>
    <cellStyle name="20% - Accent2 2" xfId="37"/>
    <cellStyle name="20% - Accent2 2 2" xfId="38"/>
    <cellStyle name="20% - Accent2 3" xfId="39"/>
    <cellStyle name="20% - Accent2 3 2" xfId="40"/>
    <cellStyle name="20% - Accent2 4" xfId="41"/>
    <cellStyle name="20% - Accent2 4 2" xfId="42"/>
    <cellStyle name="20% - Accent2 5" xfId="43"/>
    <cellStyle name="20% - Accent2 5 2" xfId="44"/>
    <cellStyle name="20% - Accent2 6" xfId="45"/>
    <cellStyle name="20% - Accent2 6 2" xfId="46"/>
    <cellStyle name="20% - Accent2 7" xfId="47"/>
    <cellStyle name="20% - Accent2 7 2" xfId="48"/>
    <cellStyle name="20% - Accent2 8" xfId="49"/>
    <cellStyle name="20% - Accent2 8 2" xfId="50"/>
    <cellStyle name="20% - Accent2 9" xfId="51"/>
    <cellStyle name="20% - Accent2 9 2" xfId="52"/>
    <cellStyle name="20% - Accent3" xfId="53"/>
    <cellStyle name="20% - Accent3 10" xfId="54"/>
    <cellStyle name="20% - Accent3 10 2" xfId="55"/>
    <cellStyle name="20% - Accent3 11" xfId="56"/>
    <cellStyle name="20% - Accent3 11 2" xfId="57"/>
    <cellStyle name="20% - Accent3 12" xfId="58"/>
    <cellStyle name="20% - Accent3 2" xfId="59"/>
    <cellStyle name="20% - Accent3 2 2" xfId="60"/>
    <cellStyle name="20% - Accent3 3" xfId="61"/>
    <cellStyle name="20% - Accent3 3 2" xfId="62"/>
    <cellStyle name="20% - Accent3 4" xfId="63"/>
    <cellStyle name="20% - Accent3 4 2" xfId="64"/>
    <cellStyle name="20% - Accent3 5" xfId="65"/>
    <cellStyle name="20% - Accent3 5 2" xfId="66"/>
    <cellStyle name="20% - Accent3 6" xfId="67"/>
    <cellStyle name="20% - Accent3 6 2" xfId="68"/>
    <cellStyle name="20% - Accent3 7" xfId="69"/>
    <cellStyle name="20% - Accent3 7 2" xfId="70"/>
    <cellStyle name="20% - Accent3 8" xfId="71"/>
    <cellStyle name="20% - Accent3 8 2" xfId="72"/>
    <cellStyle name="20% - Accent3 9" xfId="73"/>
    <cellStyle name="20% - Accent3 9 2" xfId="74"/>
    <cellStyle name="20% - Accent4" xfId="75"/>
    <cellStyle name="20% - Accent4 10" xfId="76"/>
    <cellStyle name="20% - Accent4 10 2" xfId="77"/>
    <cellStyle name="20% - Accent4 11" xfId="78"/>
    <cellStyle name="20% - Accent4 11 2" xfId="79"/>
    <cellStyle name="20% - Accent4 12" xfId="80"/>
    <cellStyle name="20% - Accent4 2" xfId="81"/>
    <cellStyle name="20% - Accent4 2 2" xfId="82"/>
    <cellStyle name="20% - Accent4 3" xfId="83"/>
    <cellStyle name="20% - Accent4 3 2" xfId="84"/>
    <cellStyle name="20% - Accent4 4" xfId="85"/>
    <cellStyle name="20% - Accent4 4 2" xfId="86"/>
    <cellStyle name="20% - Accent4 5" xfId="87"/>
    <cellStyle name="20% - Accent4 5 2" xfId="88"/>
    <cellStyle name="20% - Accent4 6" xfId="89"/>
    <cellStyle name="20% - Accent4 6 2" xfId="90"/>
    <cellStyle name="20% - Accent4 7" xfId="91"/>
    <cellStyle name="20% - Accent4 7 2" xfId="92"/>
    <cellStyle name="20% - Accent4 8" xfId="93"/>
    <cellStyle name="20% - Accent4 8 2" xfId="94"/>
    <cellStyle name="20% - Accent4 9" xfId="95"/>
    <cellStyle name="20% - Accent4 9 2" xfId="96"/>
    <cellStyle name="20% - Accent5" xfId="97"/>
    <cellStyle name="20% - Accent5 10" xfId="98"/>
    <cellStyle name="20% - Accent5 10 2" xfId="99"/>
    <cellStyle name="20% - Accent5 11" xfId="100"/>
    <cellStyle name="20% - Accent5 11 2" xfId="101"/>
    <cellStyle name="20% - Accent5 12" xfId="102"/>
    <cellStyle name="20% - Accent5 2" xfId="103"/>
    <cellStyle name="20% - Accent5 2 2" xfId="104"/>
    <cellStyle name="20% - Accent5 3" xfId="105"/>
    <cellStyle name="20% - Accent5 3 2" xfId="106"/>
    <cellStyle name="20% - Accent5 4" xfId="107"/>
    <cellStyle name="20% - Accent5 4 2" xfId="108"/>
    <cellStyle name="20% - Accent5 5" xfId="109"/>
    <cellStyle name="20% - Accent5 5 2" xfId="110"/>
    <cellStyle name="20% - Accent5 6" xfId="111"/>
    <cellStyle name="20% - Accent5 6 2" xfId="112"/>
    <cellStyle name="20% - Accent5 7" xfId="113"/>
    <cellStyle name="20% - Accent5 7 2" xfId="114"/>
    <cellStyle name="20% - Accent5 8" xfId="115"/>
    <cellStyle name="20% - Accent5 8 2" xfId="116"/>
    <cellStyle name="20% - Accent5 9" xfId="117"/>
    <cellStyle name="20% - Accent5 9 2" xfId="118"/>
    <cellStyle name="20% - Accent6" xfId="119"/>
    <cellStyle name="20% - Accent6 10" xfId="120"/>
    <cellStyle name="20% - Accent6 10 2" xfId="121"/>
    <cellStyle name="20% - Accent6 11" xfId="122"/>
    <cellStyle name="20% - Accent6 11 2" xfId="123"/>
    <cellStyle name="20% - Accent6 12" xfId="124"/>
    <cellStyle name="20% - Accent6 2" xfId="125"/>
    <cellStyle name="20% - Accent6 2 2" xfId="126"/>
    <cellStyle name="20% - Accent6 3" xfId="127"/>
    <cellStyle name="20% - Accent6 3 2" xfId="128"/>
    <cellStyle name="20% - Accent6 4" xfId="129"/>
    <cellStyle name="20% - Accent6 4 2" xfId="130"/>
    <cellStyle name="20% - Accent6 5" xfId="131"/>
    <cellStyle name="20% - Accent6 5 2" xfId="132"/>
    <cellStyle name="20% - Accent6 6" xfId="133"/>
    <cellStyle name="20% - Accent6 6 2" xfId="134"/>
    <cellStyle name="20% - Accent6 7" xfId="135"/>
    <cellStyle name="20% - Accent6 7 2" xfId="136"/>
    <cellStyle name="20% - Accent6 8" xfId="137"/>
    <cellStyle name="20% - Accent6 8 2" xfId="138"/>
    <cellStyle name="20% - Accent6 9" xfId="139"/>
    <cellStyle name="20% - Accent6 9 2" xfId="140"/>
    <cellStyle name="20% - Акцент1 2" xfId="141"/>
    <cellStyle name="20% - Акцент1 2 10" xfId="142"/>
    <cellStyle name="20% - Акцент1 2 10 2" xfId="143"/>
    <cellStyle name="20% - Акцент1 2 11" xfId="144"/>
    <cellStyle name="20% - Акцент1 2 11 2" xfId="145"/>
    <cellStyle name="20% - Акцент1 2 12" xfId="146"/>
    <cellStyle name="20% - Акцент1 2 13" xfId="147"/>
    <cellStyle name="20% - Акцент1 2 14" xfId="148"/>
    <cellStyle name="20% - Акцент1 2 15" xfId="149"/>
    <cellStyle name="20% - Акцент1 2 16" xfId="150"/>
    <cellStyle name="20% - Акцент1 2 17" xfId="151"/>
    <cellStyle name="20% - Акцент1 2 18" xfId="152"/>
    <cellStyle name="20% - Акцент1 2 19" xfId="153"/>
    <cellStyle name="20% - Акцент1 2 2" xfId="154"/>
    <cellStyle name="20% - Акцент1 2 2 2" xfId="155"/>
    <cellStyle name="20% - Акцент1 2 20" xfId="156"/>
    <cellStyle name="20% - Акцент1 2 3" xfId="157"/>
    <cellStyle name="20% - Акцент1 2 3 2" xfId="158"/>
    <cellStyle name="20% - Акцент1 2 4" xfId="159"/>
    <cellStyle name="20% - Акцент1 2 4 2" xfId="160"/>
    <cellStyle name="20% - Акцент1 2 5" xfId="161"/>
    <cellStyle name="20% - Акцент1 2 5 2" xfId="162"/>
    <cellStyle name="20% - Акцент1 2 6" xfId="163"/>
    <cellStyle name="20% - Акцент1 2 6 2" xfId="164"/>
    <cellStyle name="20% - Акцент1 2 7" xfId="165"/>
    <cellStyle name="20% - Акцент1 2 7 2" xfId="166"/>
    <cellStyle name="20% - Акцент1 2 8" xfId="167"/>
    <cellStyle name="20% - Акцент1 2 8 2" xfId="168"/>
    <cellStyle name="20% - Акцент1 2 9" xfId="169"/>
    <cellStyle name="20% - Акцент1 2 9 2" xfId="170"/>
    <cellStyle name="20% - Акцент2 2" xfId="171"/>
    <cellStyle name="20% - Акцент2 2 10" xfId="172"/>
    <cellStyle name="20% - Акцент2 2 10 2" xfId="173"/>
    <cellStyle name="20% - Акцент2 2 11" xfId="174"/>
    <cellStyle name="20% - Акцент2 2 11 2" xfId="175"/>
    <cellStyle name="20% - Акцент2 2 12" xfId="176"/>
    <cellStyle name="20% - Акцент2 2 13" xfId="177"/>
    <cellStyle name="20% - Акцент2 2 14" xfId="178"/>
    <cellStyle name="20% - Акцент2 2 15" xfId="179"/>
    <cellStyle name="20% - Акцент2 2 16" xfId="180"/>
    <cellStyle name="20% - Акцент2 2 17" xfId="181"/>
    <cellStyle name="20% - Акцент2 2 18" xfId="182"/>
    <cellStyle name="20% - Акцент2 2 19" xfId="183"/>
    <cellStyle name="20% - Акцент2 2 2" xfId="184"/>
    <cellStyle name="20% - Акцент2 2 2 2" xfId="185"/>
    <cellStyle name="20% - Акцент2 2 20" xfId="186"/>
    <cellStyle name="20% - Акцент2 2 3" xfId="187"/>
    <cellStyle name="20% - Акцент2 2 3 2" xfId="188"/>
    <cellStyle name="20% - Акцент2 2 4" xfId="189"/>
    <cellStyle name="20% - Акцент2 2 4 2" xfId="190"/>
    <cellStyle name="20% - Акцент2 2 5" xfId="191"/>
    <cellStyle name="20% - Акцент2 2 5 2" xfId="192"/>
    <cellStyle name="20% - Акцент2 2 6" xfId="193"/>
    <cellStyle name="20% - Акцент2 2 6 2" xfId="194"/>
    <cellStyle name="20% - Акцент2 2 7" xfId="195"/>
    <cellStyle name="20% - Акцент2 2 7 2" xfId="196"/>
    <cellStyle name="20% - Акцент2 2 8" xfId="197"/>
    <cellStyle name="20% - Акцент2 2 8 2" xfId="198"/>
    <cellStyle name="20% - Акцент2 2 9" xfId="199"/>
    <cellStyle name="20% - Акцент2 2 9 2" xfId="200"/>
    <cellStyle name="20% - Акцент3 2" xfId="201"/>
    <cellStyle name="20% - Акцент3 2 10" xfId="202"/>
    <cellStyle name="20% - Акцент3 2 10 2" xfId="203"/>
    <cellStyle name="20% - Акцент3 2 11" xfId="204"/>
    <cellStyle name="20% - Акцент3 2 11 2" xfId="205"/>
    <cellStyle name="20% - Акцент3 2 12" xfId="206"/>
    <cellStyle name="20% - Акцент3 2 13" xfId="207"/>
    <cellStyle name="20% - Акцент3 2 14" xfId="208"/>
    <cellStyle name="20% - Акцент3 2 15" xfId="209"/>
    <cellStyle name="20% - Акцент3 2 16" xfId="210"/>
    <cellStyle name="20% - Акцент3 2 17" xfId="211"/>
    <cellStyle name="20% - Акцент3 2 18" xfId="212"/>
    <cellStyle name="20% - Акцент3 2 19" xfId="213"/>
    <cellStyle name="20% - Акцент3 2 2" xfId="214"/>
    <cellStyle name="20% - Акцент3 2 2 2" xfId="215"/>
    <cellStyle name="20% - Акцент3 2 20" xfId="216"/>
    <cellStyle name="20% - Акцент3 2 3" xfId="217"/>
    <cellStyle name="20% - Акцент3 2 3 2" xfId="218"/>
    <cellStyle name="20% - Акцент3 2 4" xfId="219"/>
    <cellStyle name="20% - Акцент3 2 4 2" xfId="220"/>
    <cellStyle name="20% - Акцент3 2 5" xfId="221"/>
    <cellStyle name="20% - Акцент3 2 5 2" xfId="222"/>
    <cellStyle name="20% - Акцент3 2 6" xfId="223"/>
    <cellStyle name="20% - Акцент3 2 6 2" xfId="224"/>
    <cellStyle name="20% - Акцент3 2 7" xfId="225"/>
    <cellStyle name="20% - Акцент3 2 7 2" xfId="226"/>
    <cellStyle name="20% - Акцент3 2 8" xfId="227"/>
    <cellStyle name="20% - Акцент3 2 8 2" xfId="228"/>
    <cellStyle name="20% - Акцент3 2 9" xfId="229"/>
    <cellStyle name="20% - Акцент3 2 9 2" xfId="230"/>
    <cellStyle name="20% - Акцент4 2" xfId="231"/>
    <cellStyle name="20% - Акцент4 2 10" xfId="232"/>
    <cellStyle name="20% - Акцент4 2 10 2" xfId="233"/>
    <cellStyle name="20% - Акцент4 2 11" xfId="234"/>
    <cellStyle name="20% - Акцент4 2 11 2" xfId="235"/>
    <cellStyle name="20% - Акцент4 2 12" xfId="236"/>
    <cellStyle name="20% - Акцент4 2 13" xfId="237"/>
    <cellStyle name="20% - Акцент4 2 14" xfId="238"/>
    <cellStyle name="20% - Акцент4 2 15" xfId="239"/>
    <cellStyle name="20% - Акцент4 2 16" xfId="240"/>
    <cellStyle name="20% - Акцент4 2 17" xfId="241"/>
    <cellStyle name="20% - Акцент4 2 18" xfId="242"/>
    <cellStyle name="20% - Акцент4 2 19" xfId="243"/>
    <cellStyle name="20% - Акцент4 2 2" xfId="244"/>
    <cellStyle name="20% - Акцент4 2 2 2" xfId="245"/>
    <cellStyle name="20% - Акцент4 2 20" xfId="246"/>
    <cellStyle name="20% - Акцент4 2 3" xfId="247"/>
    <cellStyle name="20% - Акцент4 2 3 2" xfId="248"/>
    <cellStyle name="20% - Акцент4 2 4" xfId="249"/>
    <cellStyle name="20% - Акцент4 2 4 2" xfId="250"/>
    <cellStyle name="20% - Акцент4 2 5" xfId="251"/>
    <cellStyle name="20% - Акцент4 2 5 2" xfId="252"/>
    <cellStyle name="20% - Акцент4 2 6" xfId="253"/>
    <cellStyle name="20% - Акцент4 2 6 2" xfId="254"/>
    <cellStyle name="20% - Акцент4 2 7" xfId="255"/>
    <cellStyle name="20% - Акцент4 2 7 2" xfId="256"/>
    <cellStyle name="20% - Акцент4 2 8" xfId="257"/>
    <cellStyle name="20% - Акцент4 2 8 2" xfId="258"/>
    <cellStyle name="20% - Акцент4 2 9" xfId="259"/>
    <cellStyle name="20% - Акцент4 2 9 2" xfId="260"/>
    <cellStyle name="20% - Акцент5 2" xfId="261"/>
    <cellStyle name="20% - Акцент5 2 10" xfId="262"/>
    <cellStyle name="20% - Акцент5 2 10 2" xfId="263"/>
    <cellStyle name="20% - Акцент5 2 11" xfId="264"/>
    <cellStyle name="20% - Акцент5 2 11 2" xfId="265"/>
    <cellStyle name="20% - Акцент5 2 12" xfId="266"/>
    <cellStyle name="20% - Акцент5 2 13" xfId="267"/>
    <cellStyle name="20% - Акцент5 2 14" xfId="268"/>
    <cellStyle name="20% - Акцент5 2 15" xfId="269"/>
    <cellStyle name="20% - Акцент5 2 16" xfId="270"/>
    <cellStyle name="20% - Акцент5 2 17" xfId="271"/>
    <cellStyle name="20% - Акцент5 2 18" xfId="272"/>
    <cellStyle name="20% - Акцент5 2 19" xfId="273"/>
    <cellStyle name="20% - Акцент5 2 2" xfId="274"/>
    <cellStyle name="20% - Акцент5 2 2 2" xfId="275"/>
    <cellStyle name="20% - Акцент5 2 20" xfId="276"/>
    <cellStyle name="20% - Акцент5 2 3" xfId="277"/>
    <cellStyle name="20% - Акцент5 2 3 2" xfId="278"/>
    <cellStyle name="20% - Акцент5 2 4" xfId="279"/>
    <cellStyle name="20% - Акцент5 2 4 2" xfId="280"/>
    <cellStyle name="20% - Акцент5 2 5" xfId="281"/>
    <cellStyle name="20% - Акцент5 2 5 2" xfId="282"/>
    <cellStyle name="20% - Акцент5 2 6" xfId="283"/>
    <cellStyle name="20% - Акцент5 2 6 2" xfId="284"/>
    <cellStyle name="20% - Акцент5 2 7" xfId="285"/>
    <cellStyle name="20% - Акцент5 2 7 2" xfId="286"/>
    <cellStyle name="20% - Акцент5 2 8" xfId="287"/>
    <cellStyle name="20% - Акцент5 2 8 2" xfId="288"/>
    <cellStyle name="20% - Акцент5 2 9" xfId="289"/>
    <cellStyle name="20% - Акцент5 2 9 2" xfId="290"/>
    <cellStyle name="20% - Акцент6 2" xfId="291"/>
    <cellStyle name="20% - Акцент6 2 10" xfId="292"/>
    <cellStyle name="20% - Акцент6 2 10 2" xfId="293"/>
    <cellStyle name="20% - Акцент6 2 11" xfId="294"/>
    <cellStyle name="20% - Акцент6 2 11 2" xfId="295"/>
    <cellStyle name="20% - Акцент6 2 12" xfId="296"/>
    <cellStyle name="20% - Акцент6 2 13" xfId="297"/>
    <cellStyle name="20% - Акцент6 2 14" xfId="298"/>
    <cellStyle name="20% - Акцент6 2 15" xfId="299"/>
    <cellStyle name="20% - Акцент6 2 16" xfId="300"/>
    <cellStyle name="20% - Акцент6 2 17" xfId="301"/>
    <cellStyle name="20% - Акцент6 2 18" xfId="302"/>
    <cellStyle name="20% - Акцент6 2 19" xfId="303"/>
    <cellStyle name="20% - Акцент6 2 2" xfId="304"/>
    <cellStyle name="20% - Акцент6 2 2 2" xfId="305"/>
    <cellStyle name="20% - Акцент6 2 20" xfId="306"/>
    <cellStyle name="20% - Акцент6 2 3" xfId="307"/>
    <cellStyle name="20% - Акцент6 2 3 2" xfId="308"/>
    <cellStyle name="20% - Акцент6 2 4" xfId="309"/>
    <cellStyle name="20% - Акцент6 2 4 2" xfId="310"/>
    <cellStyle name="20% - Акцент6 2 5" xfId="311"/>
    <cellStyle name="20% - Акцент6 2 5 2" xfId="312"/>
    <cellStyle name="20% - Акцент6 2 6" xfId="313"/>
    <cellStyle name="20% - Акцент6 2 6 2" xfId="314"/>
    <cellStyle name="20% - Акцент6 2 7" xfId="315"/>
    <cellStyle name="20% - Акцент6 2 7 2" xfId="316"/>
    <cellStyle name="20% - Акцент6 2 8" xfId="317"/>
    <cellStyle name="20% - Акцент6 2 8 2" xfId="318"/>
    <cellStyle name="20% - Акцент6 2 9" xfId="319"/>
    <cellStyle name="20% - Акцент6 2 9 2" xfId="320"/>
    <cellStyle name="40% - Accent1" xfId="321"/>
    <cellStyle name="40% - Accent1 10" xfId="322"/>
    <cellStyle name="40% - Accent1 10 2" xfId="323"/>
    <cellStyle name="40% - Accent1 11" xfId="324"/>
    <cellStyle name="40% - Accent1 11 2" xfId="325"/>
    <cellStyle name="40% - Accent1 12" xfId="326"/>
    <cellStyle name="40% - Accent1 2" xfId="327"/>
    <cellStyle name="40% - Accent1 2 2" xfId="328"/>
    <cellStyle name="40% - Accent1 3" xfId="329"/>
    <cellStyle name="40% - Accent1 3 2" xfId="330"/>
    <cellStyle name="40% - Accent1 4" xfId="331"/>
    <cellStyle name="40% - Accent1 4 2" xfId="332"/>
    <cellStyle name="40% - Accent1 5" xfId="333"/>
    <cellStyle name="40% - Accent1 5 2" xfId="334"/>
    <cellStyle name="40% - Accent1 6" xfId="335"/>
    <cellStyle name="40% - Accent1 6 2" xfId="336"/>
    <cellStyle name="40% - Accent1 7" xfId="337"/>
    <cellStyle name="40% - Accent1 7 2" xfId="338"/>
    <cellStyle name="40% - Accent1 8" xfId="339"/>
    <cellStyle name="40% - Accent1 8 2" xfId="340"/>
    <cellStyle name="40% - Accent1 9" xfId="341"/>
    <cellStyle name="40% - Accent1 9 2" xfId="342"/>
    <cellStyle name="40% - Accent2" xfId="343"/>
    <cellStyle name="40% - Accent2 10" xfId="344"/>
    <cellStyle name="40% - Accent2 10 2" xfId="345"/>
    <cellStyle name="40% - Accent2 11" xfId="346"/>
    <cellStyle name="40% - Accent2 11 2" xfId="347"/>
    <cellStyle name="40% - Accent2 12" xfId="348"/>
    <cellStyle name="40% - Accent2 2" xfId="349"/>
    <cellStyle name="40% - Accent2 2 2" xfId="350"/>
    <cellStyle name="40% - Accent2 3" xfId="351"/>
    <cellStyle name="40% - Accent2 3 2" xfId="352"/>
    <cellStyle name="40% - Accent2 4" xfId="353"/>
    <cellStyle name="40% - Accent2 4 2" xfId="354"/>
    <cellStyle name="40% - Accent2 5" xfId="355"/>
    <cellStyle name="40% - Accent2 5 2" xfId="356"/>
    <cellStyle name="40% - Accent2 6" xfId="357"/>
    <cellStyle name="40% - Accent2 6 2" xfId="358"/>
    <cellStyle name="40% - Accent2 7" xfId="359"/>
    <cellStyle name="40% - Accent2 7 2" xfId="360"/>
    <cellStyle name="40% - Accent2 8" xfId="361"/>
    <cellStyle name="40% - Accent2 8 2" xfId="362"/>
    <cellStyle name="40% - Accent2 9" xfId="363"/>
    <cellStyle name="40% - Accent2 9 2" xfId="364"/>
    <cellStyle name="40% - Accent3" xfId="365"/>
    <cellStyle name="40% - Accent3 10" xfId="366"/>
    <cellStyle name="40% - Accent3 10 2" xfId="367"/>
    <cellStyle name="40% - Accent3 11" xfId="368"/>
    <cellStyle name="40% - Accent3 11 2" xfId="369"/>
    <cellStyle name="40% - Accent3 12" xfId="370"/>
    <cellStyle name="40% - Accent3 2" xfId="371"/>
    <cellStyle name="40% - Accent3 2 2" xfId="372"/>
    <cellStyle name="40% - Accent3 3" xfId="373"/>
    <cellStyle name="40% - Accent3 3 2" xfId="374"/>
    <cellStyle name="40% - Accent3 4" xfId="375"/>
    <cellStyle name="40% - Accent3 4 2" xfId="376"/>
    <cellStyle name="40% - Accent3 5" xfId="377"/>
    <cellStyle name="40% - Accent3 5 2" xfId="378"/>
    <cellStyle name="40% - Accent3 6" xfId="379"/>
    <cellStyle name="40% - Accent3 6 2" xfId="380"/>
    <cellStyle name="40% - Accent3 7" xfId="381"/>
    <cellStyle name="40% - Accent3 7 2" xfId="382"/>
    <cellStyle name="40% - Accent3 8" xfId="383"/>
    <cellStyle name="40% - Accent3 8 2" xfId="384"/>
    <cellStyle name="40% - Accent3 9" xfId="385"/>
    <cellStyle name="40% - Accent3 9 2" xfId="386"/>
    <cellStyle name="40% - Accent4" xfId="387"/>
    <cellStyle name="40% - Accent4 10" xfId="388"/>
    <cellStyle name="40% - Accent4 10 2" xfId="389"/>
    <cellStyle name="40% - Accent4 11" xfId="390"/>
    <cellStyle name="40% - Accent4 11 2" xfId="391"/>
    <cellStyle name="40% - Accent4 12" xfId="392"/>
    <cellStyle name="40% - Accent4 2" xfId="393"/>
    <cellStyle name="40% - Accent4 2 2" xfId="394"/>
    <cellStyle name="40% - Accent4 3" xfId="395"/>
    <cellStyle name="40% - Accent4 3 2" xfId="396"/>
    <cellStyle name="40% - Accent4 4" xfId="397"/>
    <cellStyle name="40% - Accent4 4 2" xfId="398"/>
    <cellStyle name="40% - Accent4 5" xfId="399"/>
    <cellStyle name="40% - Accent4 5 2" xfId="400"/>
    <cellStyle name="40% - Accent4 6" xfId="401"/>
    <cellStyle name="40% - Accent4 6 2" xfId="402"/>
    <cellStyle name="40% - Accent4 7" xfId="403"/>
    <cellStyle name="40% - Accent4 7 2" xfId="404"/>
    <cellStyle name="40% - Accent4 8" xfId="405"/>
    <cellStyle name="40% - Accent4 8 2" xfId="406"/>
    <cellStyle name="40% - Accent4 9" xfId="407"/>
    <cellStyle name="40% - Accent4 9 2" xfId="408"/>
    <cellStyle name="40% - Accent5" xfId="409"/>
    <cellStyle name="40% - Accent5 10" xfId="410"/>
    <cellStyle name="40% - Accent5 10 2" xfId="411"/>
    <cellStyle name="40% - Accent5 11" xfId="412"/>
    <cellStyle name="40% - Accent5 11 2" xfId="413"/>
    <cellStyle name="40% - Accent5 12" xfId="414"/>
    <cellStyle name="40% - Accent5 2" xfId="415"/>
    <cellStyle name="40% - Accent5 2 2" xfId="416"/>
    <cellStyle name="40% - Accent5 3" xfId="417"/>
    <cellStyle name="40% - Accent5 3 2" xfId="418"/>
    <cellStyle name="40% - Accent5 4" xfId="419"/>
    <cellStyle name="40% - Accent5 4 2" xfId="420"/>
    <cellStyle name="40% - Accent5 5" xfId="421"/>
    <cellStyle name="40% - Accent5 5 2" xfId="422"/>
    <cellStyle name="40% - Accent5 6" xfId="423"/>
    <cellStyle name="40% - Accent5 6 2" xfId="424"/>
    <cellStyle name="40% - Accent5 7" xfId="425"/>
    <cellStyle name="40% - Accent5 7 2" xfId="426"/>
    <cellStyle name="40% - Accent5 8" xfId="427"/>
    <cellStyle name="40% - Accent5 8 2" xfId="428"/>
    <cellStyle name="40% - Accent5 9" xfId="429"/>
    <cellStyle name="40% - Accent5 9 2" xfId="430"/>
    <cellStyle name="40% - Accent6" xfId="431"/>
    <cellStyle name="40% - Accent6 10" xfId="432"/>
    <cellStyle name="40% - Accent6 10 2" xfId="433"/>
    <cellStyle name="40% - Accent6 11" xfId="434"/>
    <cellStyle name="40% - Accent6 11 2" xfId="435"/>
    <cellStyle name="40% - Accent6 12" xfId="436"/>
    <cellStyle name="40% - Accent6 2" xfId="437"/>
    <cellStyle name="40% - Accent6 2 2" xfId="438"/>
    <cellStyle name="40% - Accent6 3" xfId="439"/>
    <cellStyle name="40% - Accent6 3 2" xfId="440"/>
    <cellStyle name="40% - Accent6 4" xfId="441"/>
    <cellStyle name="40% - Accent6 4 2" xfId="442"/>
    <cellStyle name="40% - Accent6 5" xfId="443"/>
    <cellStyle name="40% - Accent6 5 2" xfId="444"/>
    <cellStyle name="40% - Accent6 6" xfId="445"/>
    <cellStyle name="40% - Accent6 6 2" xfId="446"/>
    <cellStyle name="40% - Accent6 7" xfId="447"/>
    <cellStyle name="40% - Accent6 7 2" xfId="448"/>
    <cellStyle name="40% - Accent6 8" xfId="449"/>
    <cellStyle name="40% - Accent6 8 2" xfId="450"/>
    <cellStyle name="40% - Accent6 9" xfId="451"/>
    <cellStyle name="40% - Accent6 9 2" xfId="452"/>
    <cellStyle name="40% - Акцент1 2" xfId="453"/>
    <cellStyle name="40% - Акцент1 2 10" xfId="454"/>
    <cellStyle name="40% - Акцент1 2 10 2" xfId="455"/>
    <cellStyle name="40% - Акцент1 2 11" xfId="456"/>
    <cellStyle name="40% - Акцент1 2 11 2" xfId="457"/>
    <cellStyle name="40% - Акцент1 2 12" xfId="458"/>
    <cellStyle name="40% - Акцент1 2 13" xfId="459"/>
    <cellStyle name="40% - Акцент1 2 14" xfId="460"/>
    <cellStyle name="40% - Акцент1 2 15" xfId="461"/>
    <cellStyle name="40% - Акцент1 2 16" xfId="462"/>
    <cellStyle name="40% - Акцент1 2 17" xfId="463"/>
    <cellStyle name="40% - Акцент1 2 18" xfId="464"/>
    <cellStyle name="40% - Акцент1 2 19" xfId="465"/>
    <cellStyle name="40% - Акцент1 2 2" xfId="466"/>
    <cellStyle name="40% - Акцент1 2 2 2" xfId="467"/>
    <cellStyle name="40% - Акцент1 2 20" xfId="468"/>
    <cellStyle name="40% - Акцент1 2 3" xfId="469"/>
    <cellStyle name="40% - Акцент1 2 3 2" xfId="470"/>
    <cellStyle name="40% - Акцент1 2 4" xfId="471"/>
    <cellStyle name="40% - Акцент1 2 4 2" xfId="472"/>
    <cellStyle name="40% - Акцент1 2 5" xfId="473"/>
    <cellStyle name="40% - Акцент1 2 5 2" xfId="474"/>
    <cellStyle name="40% - Акцент1 2 6" xfId="475"/>
    <cellStyle name="40% - Акцент1 2 6 2" xfId="476"/>
    <cellStyle name="40% - Акцент1 2 7" xfId="477"/>
    <cellStyle name="40% - Акцент1 2 7 2" xfId="478"/>
    <cellStyle name="40% - Акцент1 2 8" xfId="479"/>
    <cellStyle name="40% - Акцент1 2 8 2" xfId="480"/>
    <cellStyle name="40% - Акцент1 2 9" xfId="481"/>
    <cellStyle name="40% - Акцент1 2 9 2" xfId="482"/>
    <cellStyle name="40% - Акцент2 2" xfId="483"/>
    <cellStyle name="40% - Акцент2 2 10" xfId="484"/>
    <cellStyle name="40% - Акцент2 2 10 2" xfId="485"/>
    <cellStyle name="40% - Акцент2 2 11" xfId="486"/>
    <cellStyle name="40% - Акцент2 2 11 2" xfId="487"/>
    <cellStyle name="40% - Акцент2 2 12" xfId="488"/>
    <cellStyle name="40% - Акцент2 2 13" xfId="489"/>
    <cellStyle name="40% - Акцент2 2 14" xfId="490"/>
    <cellStyle name="40% - Акцент2 2 15" xfId="491"/>
    <cellStyle name="40% - Акцент2 2 16" xfId="492"/>
    <cellStyle name="40% - Акцент2 2 17" xfId="493"/>
    <cellStyle name="40% - Акцент2 2 18" xfId="494"/>
    <cellStyle name="40% - Акцент2 2 19" xfId="495"/>
    <cellStyle name="40% - Акцент2 2 2" xfId="496"/>
    <cellStyle name="40% - Акцент2 2 2 2" xfId="497"/>
    <cellStyle name="40% - Акцент2 2 20" xfId="498"/>
    <cellStyle name="40% - Акцент2 2 3" xfId="499"/>
    <cellStyle name="40% - Акцент2 2 3 2" xfId="500"/>
    <cellStyle name="40% - Акцент2 2 4" xfId="501"/>
    <cellStyle name="40% - Акцент2 2 4 2" xfId="502"/>
    <cellStyle name="40% - Акцент2 2 5" xfId="503"/>
    <cellStyle name="40% - Акцент2 2 5 2" xfId="504"/>
    <cellStyle name="40% - Акцент2 2 6" xfId="505"/>
    <cellStyle name="40% - Акцент2 2 6 2" xfId="506"/>
    <cellStyle name="40% - Акцент2 2 7" xfId="507"/>
    <cellStyle name="40% - Акцент2 2 7 2" xfId="508"/>
    <cellStyle name="40% - Акцент2 2 8" xfId="509"/>
    <cellStyle name="40% - Акцент2 2 8 2" xfId="510"/>
    <cellStyle name="40% - Акцент2 2 9" xfId="511"/>
    <cellStyle name="40% - Акцент2 2 9 2" xfId="512"/>
    <cellStyle name="40% - Акцент3 2" xfId="513"/>
    <cellStyle name="40% - Акцент3 2 10" xfId="514"/>
    <cellStyle name="40% - Акцент3 2 10 2" xfId="515"/>
    <cellStyle name="40% - Акцент3 2 11" xfId="516"/>
    <cellStyle name="40% - Акцент3 2 11 2" xfId="517"/>
    <cellStyle name="40% - Акцент3 2 12" xfId="518"/>
    <cellStyle name="40% - Акцент3 2 13" xfId="519"/>
    <cellStyle name="40% - Акцент3 2 14" xfId="520"/>
    <cellStyle name="40% - Акцент3 2 15" xfId="521"/>
    <cellStyle name="40% - Акцент3 2 16" xfId="522"/>
    <cellStyle name="40% - Акцент3 2 17" xfId="523"/>
    <cellStyle name="40% - Акцент3 2 18" xfId="524"/>
    <cellStyle name="40% - Акцент3 2 19" xfId="525"/>
    <cellStyle name="40% - Акцент3 2 2" xfId="526"/>
    <cellStyle name="40% - Акцент3 2 2 2" xfId="527"/>
    <cellStyle name="40% - Акцент3 2 20" xfId="528"/>
    <cellStyle name="40% - Акцент3 2 3" xfId="529"/>
    <cellStyle name="40% - Акцент3 2 3 2" xfId="530"/>
    <cellStyle name="40% - Акцент3 2 4" xfId="531"/>
    <cellStyle name="40% - Акцент3 2 4 2" xfId="532"/>
    <cellStyle name="40% - Акцент3 2 5" xfId="533"/>
    <cellStyle name="40% - Акцент3 2 5 2" xfId="534"/>
    <cellStyle name="40% - Акцент3 2 6" xfId="535"/>
    <cellStyle name="40% - Акцент3 2 6 2" xfId="536"/>
    <cellStyle name="40% - Акцент3 2 7" xfId="537"/>
    <cellStyle name="40% - Акцент3 2 7 2" xfId="538"/>
    <cellStyle name="40% - Акцент3 2 8" xfId="539"/>
    <cellStyle name="40% - Акцент3 2 8 2" xfId="540"/>
    <cellStyle name="40% - Акцент3 2 9" xfId="541"/>
    <cellStyle name="40% - Акцент3 2 9 2" xfId="542"/>
    <cellStyle name="40% - Акцент4 2" xfId="543"/>
    <cellStyle name="40% - Акцент4 2 10" xfId="544"/>
    <cellStyle name="40% - Акцент4 2 10 2" xfId="545"/>
    <cellStyle name="40% - Акцент4 2 11" xfId="546"/>
    <cellStyle name="40% - Акцент4 2 11 2" xfId="547"/>
    <cellStyle name="40% - Акцент4 2 12" xfId="548"/>
    <cellStyle name="40% - Акцент4 2 13" xfId="549"/>
    <cellStyle name="40% - Акцент4 2 14" xfId="550"/>
    <cellStyle name="40% - Акцент4 2 15" xfId="551"/>
    <cellStyle name="40% - Акцент4 2 16" xfId="552"/>
    <cellStyle name="40% - Акцент4 2 17" xfId="553"/>
    <cellStyle name="40% - Акцент4 2 18" xfId="554"/>
    <cellStyle name="40% - Акцент4 2 19" xfId="555"/>
    <cellStyle name="40% - Акцент4 2 2" xfId="556"/>
    <cellStyle name="40% - Акцент4 2 2 2" xfId="557"/>
    <cellStyle name="40% - Акцент4 2 20" xfId="558"/>
    <cellStyle name="40% - Акцент4 2 3" xfId="559"/>
    <cellStyle name="40% - Акцент4 2 3 2" xfId="560"/>
    <cellStyle name="40% - Акцент4 2 4" xfId="561"/>
    <cellStyle name="40% - Акцент4 2 4 2" xfId="562"/>
    <cellStyle name="40% - Акцент4 2 5" xfId="563"/>
    <cellStyle name="40% - Акцент4 2 5 2" xfId="564"/>
    <cellStyle name="40% - Акцент4 2 6" xfId="565"/>
    <cellStyle name="40% - Акцент4 2 6 2" xfId="566"/>
    <cellStyle name="40% - Акцент4 2 7" xfId="567"/>
    <cellStyle name="40% - Акцент4 2 7 2" xfId="568"/>
    <cellStyle name="40% - Акцент4 2 8" xfId="569"/>
    <cellStyle name="40% - Акцент4 2 8 2" xfId="570"/>
    <cellStyle name="40% - Акцент4 2 9" xfId="571"/>
    <cellStyle name="40% - Акцент4 2 9 2" xfId="572"/>
    <cellStyle name="40% - Акцент5 2" xfId="573"/>
    <cellStyle name="40% - Акцент5 2 10" xfId="574"/>
    <cellStyle name="40% - Акцент5 2 10 2" xfId="575"/>
    <cellStyle name="40% - Акцент5 2 11" xfId="576"/>
    <cellStyle name="40% - Акцент5 2 11 2" xfId="577"/>
    <cellStyle name="40% - Акцент5 2 12" xfId="578"/>
    <cellStyle name="40% - Акцент5 2 13" xfId="579"/>
    <cellStyle name="40% - Акцент5 2 14" xfId="580"/>
    <cellStyle name="40% - Акцент5 2 15" xfId="581"/>
    <cellStyle name="40% - Акцент5 2 16" xfId="582"/>
    <cellStyle name="40% - Акцент5 2 17" xfId="583"/>
    <cellStyle name="40% - Акцент5 2 18" xfId="584"/>
    <cellStyle name="40% - Акцент5 2 19" xfId="585"/>
    <cellStyle name="40% - Акцент5 2 2" xfId="586"/>
    <cellStyle name="40% - Акцент5 2 2 2" xfId="587"/>
    <cellStyle name="40% - Акцент5 2 20" xfId="588"/>
    <cellStyle name="40% - Акцент5 2 3" xfId="589"/>
    <cellStyle name="40% - Акцент5 2 3 2" xfId="590"/>
    <cellStyle name="40% - Акцент5 2 4" xfId="591"/>
    <cellStyle name="40% - Акцент5 2 4 2" xfId="592"/>
    <cellStyle name="40% - Акцент5 2 5" xfId="593"/>
    <cellStyle name="40% - Акцент5 2 5 2" xfId="594"/>
    <cellStyle name="40% - Акцент5 2 6" xfId="595"/>
    <cellStyle name="40% - Акцент5 2 6 2" xfId="596"/>
    <cellStyle name="40% - Акцент5 2 7" xfId="597"/>
    <cellStyle name="40% - Акцент5 2 7 2" xfId="598"/>
    <cellStyle name="40% - Акцент5 2 8" xfId="599"/>
    <cellStyle name="40% - Акцент5 2 8 2" xfId="600"/>
    <cellStyle name="40% - Акцент5 2 9" xfId="601"/>
    <cellStyle name="40% - Акцент5 2 9 2" xfId="602"/>
    <cellStyle name="40% - Акцент6 2" xfId="603"/>
    <cellStyle name="40% - Акцент6 2 10" xfId="604"/>
    <cellStyle name="40% - Акцент6 2 10 2" xfId="605"/>
    <cellStyle name="40% - Акцент6 2 11" xfId="606"/>
    <cellStyle name="40% - Акцент6 2 11 2" xfId="607"/>
    <cellStyle name="40% - Акцент6 2 12" xfId="608"/>
    <cellStyle name="40% - Акцент6 2 13" xfId="609"/>
    <cellStyle name="40% - Акцент6 2 14" xfId="610"/>
    <cellStyle name="40% - Акцент6 2 15" xfId="611"/>
    <cellStyle name="40% - Акцент6 2 16" xfId="612"/>
    <cellStyle name="40% - Акцент6 2 17" xfId="613"/>
    <cellStyle name="40% - Акцент6 2 18" xfId="614"/>
    <cellStyle name="40% - Акцент6 2 19" xfId="615"/>
    <cellStyle name="40% - Акцент6 2 2" xfId="616"/>
    <cellStyle name="40% - Акцент6 2 2 2" xfId="617"/>
    <cellStyle name="40% - Акцент6 2 20" xfId="618"/>
    <cellStyle name="40% - Акцент6 2 3" xfId="619"/>
    <cellStyle name="40% - Акцент6 2 3 2" xfId="620"/>
    <cellStyle name="40% - Акцент6 2 4" xfId="621"/>
    <cellStyle name="40% - Акцент6 2 4 2" xfId="622"/>
    <cellStyle name="40% - Акцент6 2 5" xfId="623"/>
    <cellStyle name="40% - Акцент6 2 5 2" xfId="624"/>
    <cellStyle name="40% - Акцент6 2 6" xfId="625"/>
    <cellStyle name="40% - Акцент6 2 6 2" xfId="626"/>
    <cellStyle name="40% - Акцент6 2 7" xfId="627"/>
    <cellStyle name="40% - Акцент6 2 7 2" xfId="628"/>
    <cellStyle name="40% - Акцент6 2 8" xfId="629"/>
    <cellStyle name="40% - Акцент6 2 8 2" xfId="630"/>
    <cellStyle name="40% - Акцент6 2 9" xfId="631"/>
    <cellStyle name="40% - Акцент6 2 9 2" xfId="632"/>
    <cellStyle name="60% - Accent1" xfId="633"/>
    <cellStyle name="60% - Accent2" xfId="634"/>
    <cellStyle name="60% - Accent3" xfId="635"/>
    <cellStyle name="60% - Accent4" xfId="636"/>
    <cellStyle name="60% - Accent5" xfId="637"/>
    <cellStyle name="60% - Accent6" xfId="638"/>
    <cellStyle name="60% - Акцент1 2" xfId="639"/>
    <cellStyle name="60% - Акцент1 2 2" xfId="640"/>
    <cellStyle name="60% - Акцент1 2 3" xfId="641"/>
    <cellStyle name="60% - Акцент2 2" xfId="642"/>
    <cellStyle name="60% - Акцент2 2 2" xfId="643"/>
    <cellStyle name="60% - Акцент2 2 3" xfId="644"/>
    <cellStyle name="60% - Акцент3 2" xfId="645"/>
    <cellStyle name="60% - Акцент3 2 2" xfId="646"/>
    <cellStyle name="60% - Акцент3 2 3" xfId="647"/>
    <cellStyle name="60% - Акцент4 2" xfId="648"/>
    <cellStyle name="60% - Акцент4 2 2" xfId="649"/>
    <cellStyle name="60% - Акцент4 2 3" xfId="650"/>
    <cellStyle name="60% - Акцент5 2" xfId="651"/>
    <cellStyle name="60% - Акцент5 2 2" xfId="652"/>
    <cellStyle name="60% - Акцент5 2 3" xfId="653"/>
    <cellStyle name="60% - Акцент6 2" xfId="654"/>
    <cellStyle name="60% - Акцент6 2 2" xfId="655"/>
    <cellStyle name="60% - Акцент6 2 3" xfId="656"/>
    <cellStyle name="Accent1" xfId="657"/>
    <cellStyle name="Accent2" xfId="658"/>
    <cellStyle name="Accent3" xfId="659"/>
    <cellStyle name="Accent4" xfId="660"/>
    <cellStyle name="Accent5" xfId="661"/>
    <cellStyle name="Accent6" xfId="662"/>
    <cellStyle name="Bad" xfId="663"/>
    <cellStyle name="Balance" xfId="664"/>
    <cellStyle name="BalanceBold" xfId="665"/>
    <cellStyle name="Calculation" xfId="666"/>
    <cellStyle name="Cell1" xfId="667"/>
    <cellStyle name="Cell2" xfId="668"/>
    <cellStyle name="Cell3" xfId="669"/>
    <cellStyle name="Cell4" xfId="670"/>
    <cellStyle name="Cell5" xfId="671"/>
    <cellStyle name="Check Cell" xfId="672"/>
    <cellStyle name="Column1" xfId="673"/>
    <cellStyle name="Column2" xfId="674"/>
    <cellStyle name="Column3" xfId="675"/>
    <cellStyle name="Column4" xfId="676"/>
    <cellStyle name="Column5" xfId="677"/>
    <cellStyle name="Column7" xfId="678"/>
    <cellStyle name="Comma [0]_5_Year_Plan_Fuel" xfId="679"/>
    <cellStyle name="Comma_5_Year_Plan_Fuel" xfId="680"/>
    <cellStyle name="Currency [0]_5_Year_Plan_Fuel" xfId="681"/>
    <cellStyle name="Currency_1-TETS-3(FR)DECEMBER99" xfId="682"/>
    <cellStyle name="Data" xfId="683"/>
    <cellStyle name="Data 2" xfId="684"/>
    <cellStyle name="DataBold" xfId="685"/>
    <cellStyle name="Explanatory Text" xfId="686"/>
    <cellStyle name="Good" xfId="687"/>
    <cellStyle name="Heading 1" xfId="688"/>
    <cellStyle name="Heading 2" xfId="689"/>
    <cellStyle name="Heading 3" xfId="690"/>
    <cellStyle name="Heading 4" xfId="691"/>
    <cellStyle name="Heading1" xfId="692"/>
    <cellStyle name="Heading2" xfId="693"/>
    <cellStyle name="Heading3" xfId="694"/>
    <cellStyle name="Heading4" xfId="695"/>
    <cellStyle name="Hyperlink" xfId="696"/>
    <cellStyle name="Input" xfId="697"/>
    <cellStyle name="Linked Cell" xfId="698"/>
    <cellStyle name="Name1" xfId="699"/>
    <cellStyle name="Name2" xfId="700"/>
    <cellStyle name="Name3" xfId="701"/>
    <cellStyle name="Name4" xfId="702"/>
    <cellStyle name="Name5" xfId="703"/>
    <cellStyle name="Neutral" xfId="704"/>
    <cellStyle name="Normal 5" xfId="705"/>
    <cellStyle name="Normal 6" xfId="706"/>
    <cellStyle name="Normal_1-TETS-2(fin_results ШПЗ)" xfId="707"/>
    <cellStyle name="Note" xfId="708"/>
    <cellStyle name="Note 10" xfId="709"/>
    <cellStyle name="Note 10 2" xfId="710"/>
    <cellStyle name="Note 11" xfId="711"/>
    <cellStyle name="Note 11 2" xfId="712"/>
    <cellStyle name="Note 12" xfId="713"/>
    <cellStyle name="Note 2" xfId="714"/>
    <cellStyle name="Note 2 2" xfId="715"/>
    <cellStyle name="Note 3" xfId="716"/>
    <cellStyle name="Note 3 2" xfId="717"/>
    <cellStyle name="Note 4" xfId="718"/>
    <cellStyle name="Note 4 2" xfId="719"/>
    <cellStyle name="Note 5" xfId="720"/>
    <cellStyle name="Note 5 2" xfId="721"/>
    <cellStyle name="Note 6" xfId="722"/>
    <cellStyle name="Note 6 2" xfId="723"/>
    <cellStyle name="Note 7" xfId="724"/>
    <cellStyle name="Note 7 2" xfId="725"/>
    <cellStyle name="Note 8" xfId="726"/>
    <cellStyle name="Note 8 2" xfId="727"/>
    <cellStyle name="Note 9" xfId="728"/>
    <cellStyle name="Note 9 2" xfId="729"/>
    <cellStyle name="Output" xfId="730"/>
    <cellStyle name="S4" xfId="731"/>
    <cellStyle name="Title" xfId="732"/>
    <cellStyle name="Title1" xfId="733"/>
    <cellStyle name="TitleCol1" xfId="734"/>
    <cellStyle name="TitleCol2" xfId="735"/>
    <cellStyle name="Total" xfId="736"/>
    <cellStyle name="Warning Text" xfId="737"/>
    <cellStyle name="White1" xfId="738"/>
    <cellStyle name="White2" xfId="739"/>
    <cellStyle name="White3" xfId="740"/>
    <cellStyle name="White4" xfId="741"/>
    <cellStyle name="White5" xfId="742"/>
    <cellStyle name="Акцент1 2" xfId="743"/>
    <cellStyle name="Акцент1 2 2" xfId="744"/>
    <cellStyle name="Акцент1 2 3" xfId="745"/>
    <cellStyle name="Акцент2 2" xfId="746"/>
    <cellStyle name="Акцент2 2 2" xfId="747"/>
    <cellStyle name="Акцент2 2 3" xfId="748"/>
    <cellStyle name="Акцент3 2" xfId="749"/>
    <cellStyle name="Акцент3 2 2" xfId="750"/>
    <cellStyle name="Акцент3 2 3" xfId="751"/>
    <cellStyle name="Акцент4 2" xfId="752"/>
    <cellStyle name="Акцент4 2 2" xfId="753"/>
    <cellStyle name="Акцент4 2 3" xfId="754"/>
    <cellStyle name="Акцент5 2" xfId="755"/>
    <cellStyle name="Акцент6 2" xfId="756"/>
    <cellStyle name="Акцент6 2 2" xfId="757"/>
    <cellStyle name="Акцент6 2 3" xfId="758"/>
    <cellStyle name="Ввод  2" xfId="759"/>
    <cellStyle name="Ввод  2 2" xfId="760"/>
    <cellStyle name="Ввод  2 2 2" xfId="761"/>
    <cellStyle name="Ввод  2 3" xfId="762"/>
    <cellStyle name="Вывод 2" xfId="763"/>
    <cellStyle name="Вывод 2 2" xfId="764"/>
    <cellStyle name="Вывод 2 2 2" xfId="765"/>
    <cellStyle name="Вывод 2 3" xfId="766"/>
    <cellStyle name="Вычисление 2" xfId="767"/>
    <cellStyle name="Вычисление 2 2" xfId="768"/>
    <cellStyle name="Вычисление 2 2 2" xfId="769"/>
    <cellStyle name="Вычисление 2 3" xfId="770"/>
    <cellStyle name="Гиперссылка 2" xfId="771"/>
    <cellStyle name="Гиперссылка 2 2" xfId="772"/>
    <cellStyle name="Гиперссылка 3" xfId="773"/>
    <cellStyle name="Денежный 2" xfId="774"/>
    <cellStyle name="Денежный 2 2" xfId="775"/>
    <cellStyle name="Денежный 2 3" xfId="776"/>
    <cellStyle name="Денежный 2 4" xfId="777"/>
    <cellStyle name="Денежный 2 5" xfId="778"/>
    <cellStyle name="Заголовок 1 2" xfId="779"/>
    <cellStyle name="Заголовок 1 2 2" xfId="780"/>
    <cellStyle name="Заголовок 1 2 3" xfId="781"/>
    <cellStyle name="Заголовок 2 2" xfId="782"/>
    <cellStyle name="Заголовок 2 2 2" xfId="783"/>
    <cellStyle name="Заголовок 2 2 3" xfId="784"/>
    <cellStyle name="Заголовок 3 2" xfId="785"/>
    <cellStyle name="Заголовок 3 2 2" xfId="786"/>
    <cellStyle name="Заголовок 3 2 3" xfId="787"/>
    <cellStyle name="Заголовок 4 2" xfId="788"/>
    <cellStyle name="Заголовок 4 2 2" xfId="789"/>
    <cellStyle name="Заголовок 4 2 3" xfId="790"/>
    <cellStyle name="Итог 2" xfId="791"/>
    <cellStyle name="Итог 2 2" xfId="792"/>
    <cellStyle name="Итог 2 2 2" xfId="793"/>
    <cellStyle name="Итог 2 3" xfId="794"/>
    <cellStyle name="КАНДАГАЧ тел3-33-96" xfId="795"/>
    <cellStyle name="КАНДАГАЧ тел3-33-96 2" xfId="796"/>
    <cellStyle name="Контрольная ячейка 2" xfId="797"/>
    <cellStyle name="Название 2" xfId="798"/>
    <cellStyle name="Название 2 2" xfId="799"/>
    <cellStyle name="Название 2 3" xfId="800"/>
    <cellStyle name="Нейтральный 2" xfId="801"/>
    <cellStyle name="Нейтральный 2 2" xfId="802"/>
    <cellStyle name="Нейтральный 2 3" xfId="803"/>
    <cellStyle name="Обычный" xfId="0" builtinId="0"/>
    <cellStyle name="Обычный 10" xfId="804"/>
    <cellStyle name="Обычный 10 10" xfId="805"/>
    <cellStyle name="Обычный 10 2" xfId="806"/>
    <cellStyle name="Обычный 10 2 2" xfId="807"/>
    <cellStyle name="Обычный 10 2 2 2" xfId="808"/>
    <cellStyle name="Обычный 10 2 3" xfId="809"/>
    <cellStyle name="Обычный 10 3" xfId="810"/>
    <cellStyle name="Обычный 10 3 2" xfId="811"/>
    <cellStyle name="Обычный 10 3 2 2" xfId="812"/>
    <cellStyle name="Обычный 10 3 3" xfId="813"/>
    <cellStyle name="Обычный 100" xfId="814"/>
    <cellStyle name="Обычный 101" xfId="815"/>
    <cellStyle name="Обычный 102" xfId="816"/>
    <cellStyle name="Обычный 103" xfId="817"/>
    <cellStyle name="Обычный 104" xfId="818"/>
    <cellStyle name="Обычный 105" xfId="819"/>
    <cellStyle name="Обычный 106" xfId="820"/>
    <cellStyle name="Обычный 107" xfId="821"/>
    <cellStyle name="Обычный 108" xfId="822"/>
    <cellStyle name="Обычный 109" xfId="823"/>
    <cellStyle name="Обычный 11" xfId="824"/>
    <cellStyle name="Обычный 11 2" xfId="825"/>
    <cellStyle name="Обычный 11 2 2" xfId="826"/>
    <cellStyle name="Обычный 11 2 3" xfId="827"/>
    <cellStyle name="Обычный 11 2 3 2" xfId="828"/>
    <cellStyle name="Обычный 11 2 4" xfId="829"/>
    <cellStyle name="Обычный 11 3" xfId="830"/>
    <cellStyle name="Обычный 11 3 2" xfId="831"/>
    <cellStyle name="Обычный 11 4" xfId="832"/>
    <cellStyle name="Обычный 110" xfId="833"/>
    <cellStyle name="Обычный 111" xfId="834"/>
    <cellStyle name="Обычный 112" xfId="835"/>
    <cellStyle name="Обычный 113" xfId="836"/>
    <cellStyle name="Обычный 114" xfId="837"/>
    <cellStyle name="Обычный 115" xfId="838"/>
    <cellStyle name="Обычный 116" xfId="839"/>
    <cellStyle name="Обычный 117" xfId="840"/>
    <cellStyle name="Обычный 118" xfId="841"/>
    <cellStyle name="Обычный 119" xfId="842"/>
    <cellStyle name="Обычный 12" xfId="843"/>
    <cellStyle name="Обычный 12 2" xfId="844"/>
    <cellStyle name="Обычный 12 3" xfId="845"/>
    <cellStyle name="Обычный 12 3 2" xfId="846"/>
    <cellStyle name="Обычный 12 4" xfId="847"/>
    <cellStyle name="Обычный 120" xfId="848"/>
    <cellStyle name="Обычный 121" xfId="849"/>
    <cellStyle name="Обычный 122" xfId="850"/>
    <cellStyle name="Обычный 123" xfId="851"/>
    <cellStyle name="Обычный 124" xfId="852"/>
    <cellStyle name="Обычный 125" xfId="853"/>
    <cellStyle name="Обычный 126" xfId="854"/>
    <cellStyle name="Обычный 127" xfId="855"/>
    <cellStyle name="Обычный 128" xfId="856"/>
    <cellStyle name="Обычный 129" xfId="857"/>
    <cellStyle name="Обычный 13" xfId="858"/>
    <cellStyle name="Обычный 13 2" xfId="859"/>
    <cellStyle name="Обычный 13 2 2" xfId="860"/>
    <cellStyle name="Обычный 13 2 3" xfId="861"/>
    <cellStyle name="Обычный 13 2 3 2" xfId="862"/>
    <cellStyle name="Обычный 13 2 4" xfId="863"/>
    <cellStyle name="Обычный 13 3" xfId="864"/>
    <cellStyle name="Обычный 13 3 2" xfId="865"/>
    <cellStyle name="Обычный 13 3 2 2" xfId="866"/>
    <cellStyle name="Обычный 13 3 3" xfId="867"/>
    <cellStyle name="Обычный 13 4" xfId="868"/>
    <cellStyle name="Обычный 13 4 2" xfId="869"/>
    <cellStyle name="Обычный 13 5" xfId="870"/>
    <cellStyle name="Обычный 130" xfId="871"/>
    <cellStyle name="Обычный 131" xfId="872"/>
    <cellStyle name="Обычный 132" xfId="873"/>
    <cellStyle name="Обычный 133" xfId="874"/>
    <cellStyle name="Обычный 134" xfId="875"/>
    <cellStyle name="Обычный 135" xfId="876"/>
    <cellStyle name="Обычный 136" xfId="877"/>
    <cellStyle name="Обычный 137" xfId="878"/>
    <cellStyle name="Обычный 138" xfId="879"/>
    <cellStyle name="Обычный 139" xfId="880"/>
    <cellStyle name="Обычный 14" xfId="881"/>
    <cellStyle name="Обычный 14 2" xfId="882"/>
    <cellStyle name="Обычный 14 2 2" xfId="883"/>
    <cellStyle name="Обычный 14 2 2 2" xfId="884"/>
    <cellStyle name="Обычный 14 2 3" xfId="885"/>
    <cellStyle name="Обычный 14 3" xfId="886"/>
    <cellStyle name="Обычный 14 3 2" xfId="887"/>
    <cellStyle name="Обычный 14 4" xfId="888"/>
    <cellStyle name="Обычный 140" xfId="889"/>
    <cellStyle name="Обычный 141" xfId="890"/>
    <cellStyle name="Обычный 142" xfId="891"/>
    <cellStyle name="Обычный 143" xfId="892"/>
    <cellStyle name="Обычный 144" xfId="893"/>
    <cellStyle name="Обычный 145" xfId="894"/>
    <cellStyle name="Обычный 146" xfId="895"/>
    <cellStyle name="Обычный 147" xfId="896"/>
    <cellStyle name="Обычный 148" xfId="897"/>
    <cellStyle name="Обычный 149" xfId="898"/>
    <cellStyle name="Обычный 15" xfId="899"/>
    <cellStyle name="Обычный 15 2" xfId="900"/>
    <cellStyle name="Обычный 15 2 2" xfId="901"/>
    <cellStyle name="Обычный 15 2 2 2" xfId="902"/>
    <cellStyle name="Обычный 15 2 3" xfId="903"/>
    <cellStyle name="Обычный 15 3" xfId="904"/>
    <cellStyle name="Обычный 15 3 2" xfId="905"/>
    <cellStyle name="Обычный 15 4" xfId="906"/>
    <cellStyle name="Обычный 150" xfId="907"/>
    <cellStyle name="Обычный 151" xfId="908"/>
    <cellStyle name="Обычный 152" xfId="909"/>
    <cellStyle name="Обычный 153" xfId="910"/>
    <cellStyle name="Обычный 154" xfId="911"/>
    <cellStyle name="Обычный 155" xfId="912"/>
    <cellStyle name="Обычный 156" xfId="913"/>
    <cellStyle name="Обычный 157" xfId="914"/>
    <cellStyle name="Обычный 158" xfId="915"/>
    <cellStyle name="Обычный 159" xfId="916"/>
    <cellStyle name="Обычный 16" xfId="917"/>
    <cellStyle name="Обычный 16 2" xfId="918"/>
    <cellStyle name="Обычный 16 2 2" xfId="919"/>
    <cellStyle name="Обычный 16 2 3" xfId="920"/>
    <cellStyle name="Обычный 16 2 3 2" xfId="921"/>
    <cellStyle name="Обычный 16 2 4" xfId="922"/>
    <cellStyle name="Обычный 16 3" xfId="923"/>
    <cellStyle name="Обычный 16 3 2" xfId="924"/>
    <cellStyle name="Обычный 16 4" xfId="925"/>
    <cellStyle name="Обычный 160" xfId="926"/>
    <cellStyle name="Обычный 161" xfId="927"/>
    <cellStyle name="Обычный 162" xfId="928"/>
    <cellStyle name="Обычный 163" xfId="929"/>
    <cellStyle name="Обычный 164" xfId="930"/>
    <cellStyle name="Обычный 165" xfId="931"/>
    <cellStyle name="Обычный 166" xfId="932"/>
    <cellStyle name="Обычный 167" xfId="933"/>
    <cellStyle name="Обычный 168" xfId="934"/>
    <cellStyle name="Обычный 17" xfId="935"/>
    <cellStyle name="Обычный 17 2" xfId="936"/>
    <cellStyle name="Обычный 17 2 2" xfId="937"/>
    <cellStyle name="Обычный 17 2 2 2" xfId="938"/>
    <cellStyle name="Обычный 17 2 3" xfId="939"/>
    <cellStyle name="Обычный 17 3" xfId="940"/>
    <cellStyle name="Обычный 17 3 2" xfId="941"/>
    <cellStyle name="Обычный 17 4" xfId="942"/>
    <cellStyle name="Обычный 18" xfId="943"/>
    <cellStyle name="Обычный 18 2" xfId="944"/>
    <cellStyle name="Обычный 18 2 2" xfId="945"/>
    <cellStyle name="Обычный 18 2 2 2" xfId="946"/>
    <cellStyle name="Обычный 18 2 3" xfId="947"/>
    <cellStyle name="Обычный 18 3" xfId="948"/>
    <cellStyle name="Обычный 18 4" xfId="949"/>
    <cellStyle name="Обычный 18 4 2" xfId="950"/>
    <cellStyle name="Обычный 18 5" xfId="951"/>
    <cellStyle name="Обычный 19" xfId="952"/>
    <cellStyle name="Обычный 19 2" xfId="953"/>
    <cellStyle name="Обычный 19 2 2" xfId="954"/>
    <cellStyle name="Обычный 19 2 2 2" xfId="955"/>
    <cellStyle name="Обычный 19 2 3" xfId="956"/>
    <cellStyle name="Обычный 19 3" xfId="957"/>
    <cellStyle name="Обычный 19 3 2" xfId="958"/>
    <cellStyle name="Обычный 19 4" xfId="959"/>
    <cellStyle name="Обычный 2" xfId="4"/>
    <cellStyle name="Обычный 2 10" xfId="960"/>
    <cellStyle name="Обычный 2 11" xfId="961"/>
    <cellStyle name="Обычный 2 12" xfId="962"/>
    <cellStyle name="Обычный 2 13" xfId="963"/>
    <cellStyle name="Обычный 2 14" xfId="964"/>
    <cellStyle name="Обычный 2 15" xfId="965"/>
    <cellStyle name="Обычный 2 16" xfId="966"/>
    <cellStyle name="Обычный 2 17" xfId="967"/>
    <cellStyle name="Обычный 2 18" xfId="968"/>
    <cellStyle name="Обычный 2 19" xfId="969"/>
    <cellStyle name="Обычный 2 2" xfId="3"/>
    <cellStyle name="Обычный 2 2 2" xfId="970"/>
    <cellStyle name="Обычный 2 2 2 2" xfId="971"/>
    <cellStyle name="Обычный 2 2 2 2 2" xfId="972"/>
    <cellStyle name="Обычный 2 2 2 3" xfId="973"/>
    <cellStyle name="Обычный 2 2 3" xfId="974"/>
    <cellStyle name="Обычный 2 2 3 2" xfId="975"/>
    <cellStyle name="Обычный 2 2 3 3" xfId="976"/>
    <cellStyle name="Обычный 2 2 4" xfId="977"/>
    <cellStyle name="Обычный 2 2 5" xfId="978"/>
    <cellStyle name="Обычный 2 2 6" xfId="5"/>
    <cellStyle name="Обычный 2 2 6 2" xfId="979"/>
    <cellStyle name="Обычный 2 2 6 2 2" xfId="980"/>
    <cellStyle name="Обычный 2 2 6 2 3" xfId="981"/>
    <cellStyle name="Обычный 2 2 6 3" xfId="982"/>
    <cellStyle name="Обычный 2 2 6 4" xfId="983"/>
    <cellStyle name="Обычный 2 2 7" xfId="984"/>
    <cellStyle name="Обычный 2 2 7 2" xfId="985"/>
    <cellStyle name="Обычный 2 2 8" xfId="986"/>
    <cellStyle name="Обычный 2 20" xfId="987"/>
    <cellStyle name="Обычный 2 21" xfId="988"/>
    <cellStyle name="Обычный 2 22" xfId="989"/>
    <cellStyle name="Обычный 2 23" xfId="990"/>
    <cellStyle name="Обычный 2 24" xfId="991"/>
    <cellStyle name="Обычный 2 25" xfId="992"/>
    <cellStyle name="Обычный 2 26" xfId="993"/>
    <cellStyle name="Обычный 2 27" xfId="994"/>
    <cellStyle name="Обычный 2 28" xfId="995"/>
    <cellStyle name="Обычный 2 29" xfId="996"/>
    <cellStyle name="Обычный 2 3" xfId="997"/>
    <cellStyle name="Обычный 2 3 2" xfId="998"/>
    <cellStyle name="Обычный 2 3 3" xfId="999"/>
    <cellStyle name="Обычный 2 3 4" xfId="1000"/>
    <cellStyle name="Обычный 2 30" xfId="1001"/>
    <cellStyle name="Обычный 2 31" xfId="1002"/>
    <cellStyle name="Обычный 2 32" xfId="1003"/>
    <cellStyle name="Обычный 2 33" xfId="1004"/>
    <cellStyle name="Обычный 2 34" xfId="1005"/>
    <cellStyle name="Обычный 2 35" xfId="2"/>
    <cellStyle name="Обычный 2 35 2" xfId="1006"/>
    <cellStyle name="Обычный 2 4" xfId="1007"/>
    <cellStyle name="Обычный 2 4 2" xfId="1008"/>
    <cellStyle name="Обычный 2 4 2 2" xfId="1009"/>
    <cellStyle name="Обычный 2 4 2 2 2" xfId="1010"/>
    <cellStyle name="Обычный 2 4 2 3" xfId="1011"/>
    <cellStyle name="Обычный 2 4 3" xfId="1012"/>
    <cellStyle name="Обычный 2 4 4" xfId="1013"/>
    <cellStyle name="Обычный 2 4 5" xfId="1014"/>
    <cellStyle name="Обычный 2 4 5 2" xfId="1015"/>
    <cellStyle name="Обычный 2 4 6" xfId="1016"/>
    <cellStyle name="Обычный 2 4 6 2" xfId="1017"/>
    <cellStyle name="Обычный 2 4 6 2 2" xfId="1018"/>
    <cellStyle name="Обычный 2 4 6 3" xfId="1019"/>
    <cellStyle name="Обычный 2 4 7" xfId="1020"/>
    <cellStyle name="Обычный 2 5" xfId="1021"/>
    <cellStyle name="Обычный 2 5 2" xfId="1022"/>
    <cellStyle name="Обычный 2 5 3" xfId="1023"/>
    <cellStyle name="Обычный 2 5 3 2" xfId="1024"/>
    <cellStyle name="Обычный 2 5 4" xfId="1025"/>
    <cellStyle name="Обычный 2 6" xfId="1026"/>
    <cellStyle name="Обычный 2 7" xfId="1027"/>
    <cellStyle name="Обычный 2 8" xfId="1028"/>
    <cellStyle name="Обычный 2 9" xfId="1029"/>
    <cellStyle name="Обычный 2_Командировочные" xfId="1030"/>
    <cellStyle name="Обычный 20" xfId="1031"/>
    <cellStyle name="Обычный 20 2" xfId="1032"/>
    <cellStyle name="Обычный 20 2 2" xfId="1033"/>
    <cellStyle name="Обычный 20 3" xfId="1034"/>
    <cellStyle name="Обычный 21" xfId="1035"/>
    <cellStyle name="Обычный 22" xfId="1036"/>
    <cellStyle name="Обычный 23" xfId="1037"/>
    <cellStyle name="Обычный 23 2" xfId="1038"/>
    <cellStyle name="Обычный 23 2 2" xfId="1039"/>
    <cellStyle name="Обычный 23 2 2 2" xfId="1040"/>
    <cellStyle name="Обычный 23 2 3" xfId="1041"/>
    <cellStyle name="Обычный 23 3" xfId="1042"/>
    <cellStyle name="Обычный 23 4" xfId="1043"/>
    <cellStyle name="Обычный 23 4 2" xfId="1044"/>
    <cellStyle name="Обычный 23 5" xfId="1045"/>
    <cellStyle name="Обычный 24" xfId="1046"/>
    <cellStyle name="Обычный 24 2" xfId="1047"/>
    <cellStyle name="Обычный 24 2 2" xfId="1048"/>
    <cellStyle name="Обычный 24 3" xfId="1049"/>
    <cellStyle name="Обычный 25" xfId="1050"/>
    <cellStyle name="Обычный 25 2" xfId="1051"/>
    <cellStyle name="Обычный 25 2 2" xfId="1052"/>
    <cellStyle name="Обычный 25 2 2 2" xfId="1053"/>
    <cellStyle name="Обычный 25 2 3" xfId="1054"/>
    <cellStyle name="Обычный 25 3" xfId="1055"/>
    <cellStyle name="Обычный 25 4" xfId="1056"/>
    <cellStyle name="Обычный 25 4 2" xfId="1057"/>
    <cellStyle name="Обычный 25 5" xfId="1058"/>
    <cellStyle name="Обычный 26" xfId="1059"/>
    <cellStyle name="Обычный 26 2" xfId="1060"/>
    <cellStyle name="Обычный 26 2 2" xfId="1061"/>
    <cellStyle name="Обычный 26 2 2 2" xfId="1062"/>
    <cellStyle name="Обычный 26 2 3" xfId="1063"/>
    <cellStyle name="Обычный 26 3" xfId="1064"/>
    <cellStyle name="Обычный 26 3 2" xfId="1065"/>
    <cellStyle name="Обычный 26 4" xfId="1066"/>
    <cellStyle name="Обычный 27" xfId="1067"/>
    <cellStyle name="Обычный 28" xfId="1068"/>
    <cellStyle name="Обычный 28 2" xfId="1069"/>
    <cellStyle name="Обычный 28 2 2" xfId="1070"/>
    <cellStyle name="Обычный 28 2 2 2" xfId="1071"/>
    <cellStyle name="Обычный 28 2 3" xfId="1072"/>
    <cellStyle name="Обычный 28 3" xfId="1073"/>
    <cellStyle name="Обычный 28 3 2" xfId="1074"/>
    <cellStyle name="Обычный 28 4" xfId="1075"/>
    <cellStyle name="Обычный 29" xfId="1076"/>
    <cellStyle name="Обычный 3" xfId="1077"/>
    <cellStyle name="Обычный 3 2" xfId="1078"/>
    <cellStyle name="Обычный 3 2 2" xfId="1079"/>
    <cellStyle name="Обычный 3 2 2 2" xfId="1080"/>
    <cellStyle name="Обычный 3 2 2 2 2" xfId="1081"/>
    <cellStyle name="Обычный 3 2 2 3" xfId="1082"/>
    <cellStyle name="Обычный 3 2 3" xfId="1083"/>
    <cellStyle name="Обычный 3 2 3 2" xfId="1084"/>
    <cellStyle name="Обычный 3 2 4" xfId="1085"/>
    <cellStyle name="Обычный 3 3" xfId="1086"/>
    <cellStyle name="Обычный 3 3 2" xfId="1087"/>
    <cellStyle name="Обычный 3 3 3" xfId="1088"/>
    <cellStyle name="Обычный 3 3 3 2" xfId="1089"/>
    <cellStyle name="Обычный 3 3 4" xfId="1090"/>
    <cellStyle name="Обычный 3 4" xfId="1091"/>
    <cellStyle name="Обычный 3 5" xfId="1092"/>
    <cellStyle name="Обычный 30" xfId="1093"/>
    <cellStyle name="Обычный 31" xfId="1094"/>
    <cellStyle name="Обычный 32" xfId="1095"/>
    <cellStyle name="Обычный 32 2" xfId="1096"/>
    <cellStyle name="Обычный 32 2 2" xfId="1097"/>
    <cellStyle name="Обычный 32 3" xfId="1098"/>
    <cellStyle name="Обычный 33" xfId="1099"/>
    <cellStyle name="Обычный 33 2" xfId="1100"/>
    <cellStyle name="Обычный 33 2 2" xfId="1101"/>
    <cellStyle name="Обычный 33 3" xfId="1102"/>
    <cellStyle name="Обычный 34" xfId="1103"/>
    <cellStyle name="Обычный 34 2" xfId="1104"/>
    <cellStyle name="Обычный 34 2 2" xfId="1105"/>
    <cellStyle name="Обычный 34 2 2 2" xfId="1106"/>
    <cellStyle name="Обычный 34 2 3" xfId="1107"/>
    <cellStyle name="Обычный 34 3" xfId="1108"/>
    <cellStyle name="Обычный 34 3 2" xfId="1109"/>
    <cellStyle name="Обычный 34 4" xfId="1110"/>
    <cellStyle name="Обычный 35" xfId="1111"/>
    <cellStyle name="Обычный 35 2" xfId="1112"/>
    <cellStyle name="Обычный 35 2 2" xfId="1113"/>
    <cellStyle name="Обычный 35 2 2 2" xfId="1114"/>
    <cellStyle name="Обычный 35 2 3" xfId="1115"/>
    <cellStyle name="Обычный 35 3" xfId="1116"/>
    <cellStyle name="Обычный 35 4" xfId="1117"/>
    <cellStyle name="Обычный 35 4 2" xfId="1118"/>
    <cellStyle name="Обычный 35 5" xfId="1119"/>
    <cellStyle name="Обычный 36" xfId="1120"/>
    <cellStyle name="Обычный 37" xfId="1121"/>
    <cellStyle name="Обычный 38" xfId="1122"/>
    <cellStyle name="Обычный 39" xfId="1123"/>
    <cellStyle name="Обычный 4" xfId="1"/>
    <cellStyle name="Обычный 4 2" xfId="1124"/>
    <cellStyle name="Обычный 4 2 2" xfId="1125"/>
    <cellStyle name="Обычный 4 3" xfId="1126"/>
    <cellStyle name="Обычный 4 3 2" xfId="1127"/>
    <cellStyle name="Обычный 4 3 2 2" xfId="1128"/>
    <cellStyle name="Обычный 4 3 2 2 2" xfId="1129"/>
    <cellStyle name="Обычный 4 3 2 3" xfId="1130"/>
    <cellStyle name="Обычный 4 4" xfId="1131"/>
    <cellStyle name="Обычный 4 5" xfId="1132"/>
    <cellStyle name="Обычный 40" xfId="1133"/>
    <cellStyle name="Обычный 41" xfId="1134"/>
    <cellStyle name="Обычный 42" xfId="1135"/>
    <cellStyle name="Обычный 42 2" xfId="1136"/>
    <cellStyle name="Обычный 42 2 2" xfId="1137"/>
    <cellStyle name="Обычный 42 2 2 2" xfId="1138"/>
    <cellStyle name="Обычный 42 2 3" xfId="1139"/>
    <cellStyle name="Обычный 42 3" xfId="1140"/>
    <cellStyle name="Обычный 42 4" xfId="1141"/>
    <cellStyle name="Обычный 42 4 2" xfId="1142"/>
    <cellStyle name="Обычный 42 5" xfId="1143"/>
    <cellStyle name="Обычный 43" xfId="1144"/>
    <cellStyle name="Обычный 43 2" xfId="1145"/>
    <cellStyle name="Обычный 43 2 2" xfId="1146"/>
    <cellStyle name="Обычный 43 2 2 2" xfId="1147"/>
    <cellStyle name="Обычный 43 2 3" xfId="1148"/>
    <cellStyle name="Обычный 43 3" xfId="1149"/>
    <cellStyle name="Обычный 43 4" xfId="1150"/>
    <cellStyle name="Обычный 43 4 2" xfId="1151"/>
    <cellStyle name="Обычный 43 5" xfId="1152"/>
    <cellStyle name="Обычный 44" xfId="1153"/>
    <cellStyle name="Обычный 45" xfId="1154"/>
    <cellStyle name="Обычный 46" xfId="1155"/>
    <cellStyle name="Обычный 47" xfId="1156"/>
    <cellStyle name="Обычный 47 2" xfId="1157"/>
    <cellStyle name="Обычный 47 2 2" xfId="1158"/>
    <cellStyle name="Обычный 47 2 2 2" xfId="1159"/>
    <cellStyle name="Обычный 47 2 3" xfId="1160"/>
    <cellStyle name="Обычный 47 3" xfId="1161"/>
    <cellStyle name="Обычный 47 4" xfId="1162"/>
    <cellStyle name="Обычный 47 4 2" xfId="1163"/>
    <cellStyle name="Обычный 47 5" xfId="1164"/>
    <cellStyle name="Обычный 48" xfId="1165"/>
    <cellStyle name="Обычный 48 2" xfId="1166"/>
    <cellStyle name="Обычный 48 2 2" xfId="1167"/>
    <cellStyle name="Обычный 48 2 2 2" xfId="1168"/>
    <cellStyle name="Обычный 48 2 3" xfId="1169"/>
    <cellStyle name="Обычный 48 3" xfId="1170"/>
    <cellStyle name="Обычный 48 4" xfId="1171"/>
    <cellStyle name="Обычный 48 4 2" xfId="1172"/>
    <cellStyle name="Обычный 48 5" xfId="1173"/>
    <cellStyle name="Обычный 49" xfId="1174"/>
    <cellStyle name="Обычный 5" xfId="1175"/>
    <cellStyle name="Обычный 5 2" xfId="1176"/>
    <cellStyle name="Обычный 5 2 10" xfId="1177"/>
    <cellStyle name="Обычный 5 2 10 2" xfId="1178"/>
    <cellStyle name="Обычный 5 2 11" xfId="1179"/>
    <cellStyle name="Обычный 5 2 11 2" xfId="1180"/>
    <cellStyle name="Обычный 5 2 12" xfId="1181"/>
    <cellStyle name="Обычный 5 2 12 2" xfId="1182"/>
    <cellStyle name="Обычный 5 2 13" xfId="1183"/>
    <cellStyle name="Обычный 5 2 14" xfId="1184"/>
    <cellStyle name="Обычный 5 2 15" xfId="1185"/>
    <cellStyle name="Обычный 5 2 16" xfId="1186"/>
    <cellStyle name="Обычный 5 2 2" xfId="1187"/>
    <cellStyle name="Обычный 5 2 2 2" xfId="1188"/>
    <cellStyle name="Обычный 5 2 2 2 2" xfId="1189"/>
    <cellStyle name="Обычный 5 2 2 3" xfId="1190"/>
    <cellStyle name="Обычный 5 2 3" xfId="1191"/>
    <cellStyle name="Обычный 5 2 3 2" xfId="1192"/>
    <cellStyle name="Обычный 5 2 4" xfId="1193"/>
    <cellStyle name="Обычный 5 2 4 2" xfId="1194"/>
    <cellStyle name="Обычный 5 2 5" xfId="1195"/>
    <cellStyle name="Обычный 5 2 5 2" xfId="1196"/>
    <cellStyle name="Обычный 5 2 6" xfId="1197"/>
    <cellStyle name="Обычный 5 2 6 2" xfId="1198"/>
    <cellStyle name="Обычный 5 2 7" xfId="1199"/>
    <cellStyle name="Обычный 5 2 7 2" xfId="1200"/>
    <cellStyle name="Обычный 5 2 8" xfId="1201"/>
    <cellStyle name="Обычный 5 2 8 2" xfId="1202"/>
    <cellStyle name="Обычный 5 2 9" xfId="1203"/>
    <cellStyle name="Обычный 5 2 9 2" xfId="1204"/>
    <cellStyle name="Обычный 5 3" xfId="1205"/>
    <cellStyle name="Обычный 5 3 2" xfId="1206"/>
    <cellStyle name="Обычный 5 3 2 2" xfId="1207"/>
    <cellStyle name="Обычный 5 3 3" xfId="1208"/>
    <cellStyle name="Обычный 5 4" xfId="1209"/>
    <cellStyle name="Обычный 5 5" xfId="1210"/>
    <cellStyle name="Обычный 5 6" xfId="1211"/>
    <cellStyle name="Обычный 50" xfId="1212"/>
    <cellStyle name="Обычный 51" xfId="1213"/>
    <cellStyle name="Обычный 52" xfId="1214"/>
    <cellStyle name="Обычный 53" xfId="1215"/>
    <cellStyle name="Обычный 54" xfId="1216"/>
    <cellStyle name="Обычный 55" xfId="1217"/>
    <cellStyle name="Обычный 56" xfId="1218"/>
    <cellStyle name="Обычный 57" xfId="1219"/>
    <cellStyle name="Обычный 58" xfId="1220"/>
    <cellStyle name="Обычный 58 2" xfId="1221"/>
    <cellStyle name="Обычный 59" xfId="1222"/>
    <cellStyle name="Обычный 59 2" xfId="1223"/>
    <cellStyle name="Обычный 6" xfId="1224"/>
    <cellStyle name="Обычный 6 10" xfId="1225"/>
    <cellStyle name="Обычный 6 11" xfId="1226"/>
    <cellStyle name="Обычный 6 12" xfId="1227"/>
    <cellStyle name="Обычный 6 13" xfId="1228"/>
    <cellStyle name="Обычный 6 14" xfId="1229"/>
    <cellStyle name="Обычный 6 14 2" xfId="1230"/>
    <cellStyle name="Обычный 6 14 2 2" xfId="1231"/>
    <cellStyle name="Обычный 6 14 3" xfId="1232"/>
    <cellStyle name="Обычный 6 15" xfId="1233"/>
    <cellStyle name="Обычный 6 15 2" xfId="1234"/>
    <cellStyle name="Обычный 6 16" xfId="1235"/>
    <cellStyle name="Обычный 6 2" xfId="1236"/>
    <cellStyle name="Обычный 6 2 2" xfId="1237"/>
    <cellStyle name="Обычный 6 2 3" xfId="1238"/>
    <cellStyle name="Обычный 6 2 3 2" xfId="1239"/>
    <cellStyle name="Обычный 6 2 4" xfId="1240"/>
    <cellStyle name="Обычный 6 3" xfId="1241"/>
    <cellStyle name="Обычный 6 3 2" xfId="1242"/>
    <cellStyle name="Обычный 6 4" xfId="1243"/>
    <cellStyle name="Обычный 6 5" xfId="1244"/>
    <cellStyle name="Обычный 6 6" xfId="1245"/>
    <cellStyle name="Обычный 6 7" xfId="1246"/>
    <cellStyle name="Обычный 6 8" xfId="1247"/>
    <cellStyle name="Обычный 6 9" xfId="1248"/>
    <cellStyle name="Обычный 63" xfId="1249"/>
    <cellStyle name="Обычный 64" xfId="1250"/>
    <cellStyle name="Обычный 65" xfId="1251"/>
    <cellStyle name="Обычный 66" xfId="1252"/>
    <cellStyle name="Обычный 69" xfId="1253"/>
    <cellStyle name="Обычный 7" xfId="1254"/>
    <cellStyle name="Обычный 7 2" xfId="1255"/>
    <cellStyle name="Обычный 7 2 2" xfId="1256"/>
    <cellStyle name="Обычный 7 2 2 2" xfId="1257"/>
    <cellStyle name="Обычный 7 2 3" xfId="1258"/>
    <cellStyle name="Обычный 7 3" xfId="1259"/>
    <cellStyle name="Обычный 7 4" xfId="1260"/>
    <cellStyle name="Обычный 7 4 2" xfId="1261"/>
    <cellStyle name="Обычный 7 4 2 2" xfId="1262"/>
    <cellStyle name="Обычный 7 4 3" xfId="1263"/>
    <cellStyle name="Обычный 7 5" xfId="1264"/>
    <cellStyle name="Обычный 7 6" xfId="1265"/>
    <cellStyle name="Обычный 7 7" xfId="1266"/>
    <cellStyle name="Обычный 7 8" xfId="1267"/>
    <cellStyle name="Обычный 7 8 2" xfId="1268"/>
    <cellStyle name="Обычный 7 9" xfId="1269"/>
    <cellStyle name="Обычный 7 9 2" xfId="1270"/>
    <cellStyle name="Обычный 70" xfId="1271"/>
    <cellStyle name="Обычный 71" xfId="1272"/>
    <cellStyle name="Обычный 72" xfId="1273"/>
    <cellStyle name="Обычный 73" xfId="1274"/>
    <cellStyle name="Обычный 74" xfId="1275"/>
    <cellStyle name="Обычный 75" xfId="1276"/>
    <cellStyle name="Обычный 76" xfId="1277"/>
    <cellStyle name="Обычный 77" xfId="1278"/>
    <cellStyle name="Обычный 78" xfId="1279"/>
    <cellStyle name="Обычный 79" xfId="1280"/>
    <cellStyle name="Обычный 8" xfId="1281"/>
    <cellStyle name="Обычный 8 2" xfId="1282"/>
    <cellStyle name="Обычный 8 2 2" xfId="1283"/>
    <cellStyle name="Обычный 8 2 3" xfId="1284"/>
    <cellStyle name="Обычный 8 2 3 2" xfId="1285"/>
    <cellStyle name="Обычный 8 2 4" xfId="1286"/>
    <cellStyle name="Обычный 8 3" xfId="1287"/>
    <cellStyle name="Обычный 8 4" xfId="1288"/>
    <cellStyle name="Обычный 8 5" xfId="1289"/>
    <cellStyle name="Обычный 8 5 2" xfId="1290"/>
    <cellStyle name="Обычный 8 6" xfId="1291"/>
    <cellStyle name="Обычный 80" xfId="1292"/>
    <cellStyle name="Обычный 81" xfId="1293"/>
    <cellStyle name="Обычный 82" xfId="1294"/>
    <cellStyle name="Обычный 83" xfId="1295"/>
    <cellStyle name="Обычный 84" xfId="1296"/>
    <cellStyle name="Обычный 85" xfId="1297"/>
    <cellStyle name="Обычный 86" xfId="1298"/>
    <cellStyle name="Обычный 87" xfId="1299"/>
    <cellStyle name="Обычный 88" xfId="1300"/>
    <cellStyle name="Обычный 89" xfId="1301"/>
    <cellStyle name="Обычный 9" xfId="1302"/>
    <cellStyle name="Обычный 9 2" xfId="1303"/>
    <cellStyle name="Обычный 9 2 2" xfId="1304"/>
    <cellStyle name="Обычный 9 2 2 2" xfId="1305"/>
    <cellStyle name="Обычный 9 2 3" xfId="1306"/>
    <cellStyle name="Обычный 9 3" xfId="1307"/>
    <cellStyle name="Обычный 9 4" xfId="1308"/>
    <cellStyle name="Обычный 9 4 2" xfId="1309"/>
    <cellStyle name="Обычный 9 4 2 2" xfId="1310"/>
    <cellStyle name="Обычный 9 4 3" xfId="1311"/>
    <cellStyle name="Обычный 9 5" xfId="1312"/>
    <cellStyle name="Обычный 9 6" xfId="1313"/>
    <cellStyle name="Обычный 9 6 2" xfId="1314"/>
    <cellStyle name="Обычный 9 7" xfId="1315"/>
    <cellStyle name="Обычный 9 8" xfId="1316"/>
    <cellStyle name="Обычный 9 9" xfId="1317"/>
    <cellStyle name="Обычный 90" xfId="1318"/>
    <cellStyle name="Обычный 91" xfId="1319"/>
    <cellStyle name="Обычный 92" xfId="1320"/>
    <cellStyle name="Обычный 93" xfId="1321"/>
    <cellStyle name="Обычный 95" xfId="1322"/>
    <cellStyle name="Обычный 96" xfId="1323"/>
    <cellStyle name="Обычный 97" xfId="1324"/>
    <cellStyle name="Обычный 98" xfId="1325"/>
    <cellStyle name="Обычный 99" xfId="1326"/>
    <cellStyle name="Плохой 2" xfId="1327"/>
    <cellStyle name="Плохой 2 2" xfId="1328"/>
    <cellStyle name="Плохой 2 3" xfId="1329"/>
    <cellStyle name="Пояснение 2" xfId="1330"/>
    <cellStyle name="Примечание 2" xfId="1331"/>
    <cellStyle name="Примечание 2 2" xfId="1332"/>
    <cellStyle name="Примечание 2 3" xfId="1333"/>
    <cellStyle name="Примечание 3" xfId="1334"/>
    <cellStyle name="Процентный 19" xfId="1335"/>
    <cellStyle name="Процентный 2" xfId="1336"/>
    <cellStyle name="Процентный 2 10" xfId="1337"/>
    <cellStyle name="Процентный 2 10 2" xfId="1338"/>
    <cellStyle name="Процентный 2 11" xfId="1339"/>
    <cellStyle name="Процентный 2 11 2" xfId="1340"/>
    <cellStyle name="Процентный 2 12" xfId="1341"/>
    <cellStyle name="Процентный 2 13" xfId="1342"/>
    <cellStyle name="Процентный 2 14" xfId="1343"/>
    <cellStyle name="Процентный 2 15" xfId="1344"/>
    <cellStyle name="Процентный 2 16" xfId="1345"/>
    <cellStyle name="Процентный 2 17" xfId="1346"/>
    <cellStyle name="Процентный 2 18" xfId="1347"/>
    <cellStyle name="Процентный 2 19" xfId="1348"/>
    <cellStyle name="Процентный 2 2" xfId="1349"/>
    <cellStyle name="Процентный 2 2 2" xfId="1350"/>
    <cellStyle name="Процентный 2 2 3" xfId="1351"/>
    <cellStyle name="Процентный 2 2 3 2" xfId="1352"/>
    <cellStyle name="Процентный 2 2 4" xfId="1353"/>
    <cellStyle name="Процентный 2 2 5" xfId="1354"/>
    <cellStyle name="Процентный 2 2 6" xfId="1643"/>
    <cellStyle name="Процентный 2 20" xfId="1355"/>
    <cellStyle name="Процентный 2 21" xfId="1356"/>
    <cellStyle name="Процентный 2 21 2" xfId="1357"/>
    <cellStyle name="Процентный 2 22" xfId="1358"/>
    <cellStyle name="Процентный 2 23" xfId="1359"/>
    <cellStyle name="Процентный 2 24" xfId="1642"/>
    <cellStyle name="Процентный 2 3" xfId="1360"/>
    <cellStyle name="Процентный 2 3 2" xfId="1361"/>
    <cellStyle name="Процентный 2 3 3" xfId="1362"/>
    <cellStyle name="Процентный 2 4" xfId="1363"/>
    <cellStyle name="Процентный 2 4 2" xfId="1364"/>
    <cellStyle name="Процентный 2 5" xfId="1365"/>
    <cellStyle name="Процентный 2 5 2" xfId="1366"/>
    <cellStyle name="Процентный 2 6" xfId="1367"/>
    <cellStyle name="Процентный 2 6 2" xfId="1368"/>
    <cellStyle name="Процентный 2 7" xfId="1369"/>
    <cellStyle name="Процентный 2 7 2" xfId="1370"/>
    <cellStyle name="Процентный 2 8" xfId="1371"/>
    <cellStyle name="Процентный 2 8 2" xfId="1372"/>
    <cellStyle name="Процентный 2 9" xfId="1373"/>
    <cellStyle name="Процентный 2 9 2" xfId="1374"/>
    <cellStyle name="Процентный 3" xfId="1375"/>
    <cellStyle name="Процентный 3 10" xfId="1376"/>
    <cellStyle name="Процентный 3 11" xfId="1377"/>
    <cellStyle name="Процентный 3 12" xfId="1378"/>
    <cellStyle name="Процентный 3 13" xfId="1379"/>
    <cellStyle name="Процентный 3 14" xfId="1380"/>
    <cellStyle name="Процентный 3 15" xfId="1381"/>
    <cellStyle name="Процентный 3 16" xfId="1382"/>
    <cellStyle name="Процентный 3 17" xfId="1383"/>
    <cellStyle name="Процентный 3 18" xfId="1384"/>
    <cellStyle name="Процентный 3 19" xfId="1385"/>
    <cellStyle name="Процентный 3 2" xfId="1386"/>
    <cellStyle name="Процентный 3 20" xfId="1387"/>
    <cellStyle name="Процентный 3 3" xfId="1388"/>
    <cellStyle name="Процентный 3 4" xfId="1389"/>
    <cellStyle name="Процентный 3 5" xfId="1390"/>
    <cellStyle name="Процентный 3 6" xfId="1391"/>
    <cellStyle name="Процентный 3 7" xfId="1392"/>
    <cellStyle name="Процентный 3 8" xfId="1393"/>
    <cellStyle name="Процентный 3 9" xfId="1394"/>
    <cellStyle name="Процентный 4" xfId="1395"/>
    <cellStyle name="Процентный 4 2" xfId="1396"/>
    <cellStyle name="Процентный 4 2 2" xfId="1397"/>
    <cellStyle name="Процентный 4 2 3" xfId="1398"/>
    <cellStyle name="Процентный 4 3" xfId="1399"/>
    <cellStyle name="Процентный 4 4" xfId="1400"/>
    <cellStyle name="Процентный 4 5" xfId="1644"/>
    <cellStyle name="Процентный 5" xfId="1401"/>
    <cellStyle name="Процентный 6" xfId="1402"/>
    <cellStyle name="Процентный 6 2" xfId="1403"/>
    <cellStyle name="Процентный 6 3" xfId="1645"/>
    <cellStyle name="Процентный 7" xfId="1404"/>
    <cellStyle name="Процентный 7 2" xfId="1405"/>
    <cellStyle name="Процентный 7 3" xfId="1406"/>
    <cellStyle name="Процентный 8" xfId="1407"/>
    <cellStyle name="Процентный 8 2" xfId="1408"/>
    <cellStyle name="Процентный 9" xfId="1409"/>
    <cellStyle name="Связанная ячейка 2" xfId="1410"/>
    <cellStyle name="Связанная ячейка 2 2" xfId="1411"/>
    <cellStyle name="Связанная ячейка 2 3" xfId="1412"/>
    <cellStyle name="Стиль 1" xfId="1413"/>
    <cellStyle name="Стиль 1 10" xfId="1414"/>
    <cellStyle name="Стиль 1 15" xfId="1415"/>
    <cellStyle name="Стиль 1 17" xfId="1416"/>
    <cellStyle name="Стиль 1 18" xfId="1417"/>
    <cellStyle name="Стиль 1 2" xfId="1418"/>
    <cellStyle name="Стиль 1 2 2" xfId="1419"/>
    <cellStyle name="Стиль 1 3" xfId="1420"/>
    <cellStyle name="Стиль 1 36" xfId="1421"/>
    <cellStyle name="Стиль 1 37" xfId="1422"/>
    <cellStyle name="Стиль 1 38" xfId="1423"/>
    <cellStyle name="Стиль 1 39" xfId="1424"/>
    <cellStyle name="Стиль 1 40" xfId="1425"/>
    <cellStyle name="Стиль 1 41" xfId="1426"/>
    <cellStyle name="Стиль 1 42" xfId="1427"/>
    <cellStyle name="Стиль 1 47" xfId="1428"/>
    <cellStyle name="Стиль 1 48" xfId="1429"/>
    <cellStyle name="Стиль 1 56" xfId="1430"/>
    <cellStyle name="Стиль 1 57" xfId="1431"/>
    <cellStyle name="Текст предупреждения 2" xfId="1432"/>
    <cellStyle name="Тысячи [0]" xfId="1433"/>
    <cellStyle name="Тысячи_Example " xfId="1434"/>
    <cellStyle name="Финансовый 10" xfId="6"/>
    <cellStyle name="Финансовый 11" xfId="1435"/>
    <cellStyle name="Финансовый 11 2" xfId="1436"/>
    <cellStyle name="Финансовый 11 2 2" xfId="1437"/>
    <cellStyle name="Финансовый 11 2 3" xfId="1438"/>
    <cellStyle name="Финансовый 11 3" xfId="1439"/>
    <cellStyle name="Финансовый 11 4" xfId="1440"/>
    <cellStyle name="Финансовый 11 5" xfId="1441"/>
    <cellStyle name="Финансовый 11 5 2" xfId="1442"/>
    <cellStyle name="Финансовый 11 5 2 2" xfId="1443"/>
    <cellStyle name="Финансовый 11 5 2 3" xfId="1444"/>
    <cellStyle name="Финансовый 11 5 3" xfId="1445"/>
    <cellStyle name="Финансовый 11 5 4" xfId="1446"/>
    <cellStyle name="Финансовый 11 5 5" xfId="1647"/>
    <cellStyle name="Финансовый 11 6" xfId="1646"/>
    <cellStyle name="Финансовый 12" xfId="1447"/>
    <cellStyle name="Финансовый 12 2" xfId="1448"/>
    <cellStyle name="Финансовый 13" xfId="1449"/>
    <cellStyle name="Финансовый 13 2" xfId="1450"/>
    <cellStyle name="Финансовый 13 2 2" xfId="1451"/>
    <cellStyle name="Финансовый 13 2 3" xfId="1452"/>
    <cellStyle name="Финансовый 13 3" xfId="1453"/>
    <cellStyle name="Финансовый 13 4" xfId="1454"/>
    <cellStyle name="Финансовый 13 5" xfId="1648"/>
    <cellStyle name="Финансовый 14" xfId="1455"/>
    <cellStyle name="Финансовый 2" xfId="8"/>
    <cellStyle name="Финансовый 2 10" xfId="1457"/>
    <cellStyle name="Финансовый 2 11" xfId="1458"/>
    <cellStyle name="Финансовый 2 12" xfId="1459"/>
    <cellStyle name="Финансовый 2 13" xfId="1460"/>
    <cellStyle name="Финансовый 2 14" xfId="1461"/>
    <cellStyle name="Финансовый 2 15" xfId="1462"/>
    <cellStyle name="Финансовый 2 16" xfId="1463"/>
    <cellStyle name="Финансовый 2 17" xfId="1464"/>
    <cellStyle name="Финансовый 2 18" xfId="1465"/>
    <cellStyle name="Финансовый 2 19" xfId="1466"/>
    <cellStyle name="Финансовый 2 2" xfId="1467"/>
    <cellStyle name="Финансовый 2 2 2" xfId="1468"/>
    <cellStyle name="Финансовый 2 20" xfId="1469"/>
    <cellStyle name="Финансовый 2 21" xfId="1470"/>
    <cellStyle name="Финансовый 2 22" xfId="1471"/>
    <cellStyle name="Финансовый 2 23" xfId="1472"/>
    <cellStyle name="Финансовый 2 24" xfId="1473"/>
    <cellStyle name="Финансовый 2 25" xfId="1474"/>
    <cellStyle name="Финансовый 2 26" xfId="1475"/>
    <cellStyle name="Финансовый 2 27" xfId="1476"/>
    <cellStyle name="Финансовый 2 28" xfId="1477"/>
    <cellStyle name="Финансовый 2 29" xfId="1478"/>
    <cellStyle name="Финансовый 2 3" xfId="1479"/>
    <cellStyle name="Финансовый 2 3 2 6" xfId="1480"/>
    <cellStyle name="Финансовый 2 3 2 6 2" xfId="1481"/>
    <cellStyle name="Финансовый 2 3 2 6 2 2" xfId="1482"/>
    <cellStyle name="Финансовый 2 3 2 6 2 2 2" xfId="1670"/>
    <cellStyle name="Финансовый 2 3 2 6 2 3" xfId="1483"/>
    <cellStyle name="Финансовый 2 3 2 6 2 3 2" xfId="1671"/>
    <cellStyle name="Финансовый 2 3 2 6 2 4" xfId="1669"/>
    <cellStyle name="Финансовый 2 3 2 6 3" xfId="1484"/>
    <cellStyle name="Финансовый 2 3 2 6 4" xfId="1485"/>
    <cellStyle name="Финансовый 2 3 2 6 4 2" xfId="1672"/>
    <cellStyle name="Финансовый 2 3 2 6 5" xfId="1486"/>
    <cellStyle name="Финансовый 2 3 2 6 5 2" xfId="1673"/>
    <cellStyle name="Финансовый 2 3 2 6 6" xfId="1668"/>
    <cellStyle name="Финансовый 2 30" xfId="1487"/>
    <cellStyle name="Финансовый 2 31" xfId="1488"/>
    <cellStyle name="Финансовый 2 31 2" xfId="1489"/>
    <cellStyle name="Финансовый 2 31 3" xfId="1649"/>
    <cellStyle name="Финансовый 2 32" xfId="1490"/>
    <cellStyle name="Финансовый 2 33" xfId="1491"/>
    <cellStyle name="Финансовый 2 33 2" xfId="1492"/>
    <cellStyle name="Финансовый 2 34" xfId="1493"/>
    <cellStyle name="Финансовый 2 35" xfId="1456"/>
    <cellStyle name="Финансовый 2 36" xfId="1641"/>
    <cellStyle name="Финансовый 2 36 2" xfId="1728"/>
    <cellStyle name="Финансовый 2 37" xfId="1667"/>
    <cellStyle name="Финансовый 2 4" xfId="1494"/>
    <cellStyle name="Финансовый 2 4 2" xfId="1495"/>
    <cellStyle name="Финансовый 2 4 2 2" xfId="1496"/>
    <cellStyle name="Финансовый 2 4 2 2 2" xfId="1497"/>
    <cellStyle name="Финансовый 2 4 2 2 3" xfId="1498"/>
    <cellStyle name="Финансовый 2 4 2 3" xfId="1499"/>
    <cellStyle name="Финансовый 2 4 2 4" xfId="1500"/>
    <cellStyle name="Финансовый 2 4 2 5" xfId="1651"/>
    <cellStyle name="Финансовый 2 4 3" xfId="1501"/>
    <cellStyle name="Финансовый 2 4 3 2" xfId="1502"/>
    <cellStyle name="Финансовый 2 4 3 3" xfId="1503"/>
    <cellStyle name="Финансовый 2 4 4" xfId="1504"/>
    <cellStyle name="Финансовый 2 4 5" xfId="1505"/>
    <cellStyle name="Финансовый 2 4 6" xfId="1650"/>
    <cellStyle name="Финансовый 2 5" xfId="1506"/>
    <cellStyle name="Финансовый 2 6" xfId="1507"/>
    <cellStyle name="Финансовый 2 7" xfId="1508"/>
    <cellStyle name="Финансовый 2 8" xfId="1509"/>
    <cellStyle name="Финансовый 2 9" xfId="1510"/>
    <cellStyle name="Финансовый 22" xfId="1511"/>
    <cellStyle name="Финансовый 23" xfId="1512"/>
    <cellStyle name="Финансовый 23 2" xfId="1513"/>
    <cellStyle name="Финансовый 23 2 2" xfId="1514"/>
    <cellStyle name="Финансовый 23 2 3" xfId="1515"/>
    <cellStyle name="Финансовый 23 3" xfId="1516"/>
    <cellStyle name="Финансовый 23 4" xfId="1517"/>
    <cellStyle name="Финансовый 23 5" xfId="1652"/>
    <cellStyle name="Финансовый 3" xfId="1518"/>
    <cellStyle name="Финансовый 3 10" xfId="1519"/>
    <cellStyle name="Финансовый 3 11" xfId="1520"/>
    <cellStyle name="Финансовый 3 12" xfId="1521"/>
    <cellStyle name="Финансовый 3 13" xfId="1522"/>
    <cellStyle name="Финансовый 3 14" xfId="1523"/>
    <cellStyle name="Финансовый 3 15" xfId="1524"/>
    <cellStyle name="Финансовый 3 16" xfId="1525"/>
    <cellStyle name="Финансовый 3 17" xfId="1526"/>
    <cellStyle name="Финансовый 3 18" xfId="1527"/>
    <cellStyle name="Финансовый 3 19" xfId="1528"/>
    <cellStyle name="Финансовый 3 2" xfId="1529"/>
    <cellStyle name="Финансовый 3 2 2" xfId="1530"/>
    <cellStyle name="Финансовый 3 2 2 2" xfId="1675"/>
    <cellStyle name="Финансовый 3 2 3" xfId="1531"/>
    <cellStyle name="Финансовый 3 2 3 2" xfId="1676"/>
    <cellStyle name="Финансовый 3 20" xfId="1532"/>
    <cellStyle name="Финансовый 3 21" xfId="1533"/>
    <cellStyle name="Финансовый 3 21 2" xfId="1534"/>
    <cellStyle name="Финансовый 3 21 3" xfId="1654"/>
    <cellStyle name="Финансовый 3 22" xfId="1535"/>
    <cellStyle name="Финансовый 3 22 2" xfId="1536"/>
    <cellStyle name="Финансовый 3 22 2 2" xfId="1678"/>
    <cellStyle name="Финансовый 3 22 3" xfId="1537"/>
    <cellStyle name="Финансовый 3 22 3 2" xfId="1679"/>
    <cellStyle name="Финансовый 3 22 4" xfId="1538"/>
    <cellStyle name="Финансовый 3 22 4 2" xfId="1680"/>
    <cellStyle name="Финансовый 3 22 5" xfId="1539"/>
    <cellStyle name="Финансовый 3 22 5 2" xfId="1681"/>
    <cellStyle name="Финансовый 3 22 6" xfId="1540"/>
    <cellStyle name="Финансовый 3 22 6 2" xfId="1682"/>
    <cellStyle name="Финансовый 3 22 7" xfId="1655"/>
    <cellStyle name="Финансовый 3 22 7 2" xfId="1730"/>
    <cellStyle name="Финансовый 3 22 8" xfId="1677"/>
    <cellStyle name="Финансовый 3 23" xfId="1541"/>
    <cellStyle name="Финансовый 3 23 2" xfId="1542"/>
    <cellStyle name="Финансовый 3 23 2 2" xfId="1684"/>
    <cellStyle name="Финансовый 3 23 3" xfId="1683"/>
    <cellStyle name="Финансовый 3 24" xfId="1543"/>
    <cellStyle name="Финансовый 3 24 2" xfId="1685"/>
    <cellStyle name="Финансовый 3 25" xfId="1544"/>
    <cellStyle name="Финансовый 3 25 2" xfId="1686"/>
    <cellStyle name="Финансовый 3 26" xfId="1545"/>
    <cellStyle name="Финансовый 3 26 2" xfId="1687"/>
    <cellStyle name="Финансовый 3 27" xfId="1546"/>
    <cellStyle name="Финансовый 3 27 2" xfId="1688"/>
    <cellStyle name="Финансовый 3 28" xfId="1547"/>
    <cellStyle name="Финансовый 3 28 2" xfId="1689"/>
    <cellStyle name="Финансовый 3 29" xfId="1653"/>
    <cellStyle name="Финансовый 3 29 2" xfId="1729"/>
    <cellStyle name="Финансовый 3 3" xfId="1548"/>
    <cellStyle name="Финансовый 3 3 2" xfId="1549"/>
    <cellStyle name="Финансовый 3 3 2 2" xfId="1690"/>
    <cellStyle name="Финансовый 3 3 3" xfId="1550"/>
    <cellStyle name="Финансовый 3 3 3 2" xfId="1691"/>
    <cellStyle name="Финансовый 3 30" xfId="1674"/>
    <cellStyle name="Финансовый 3 4" xfId="1551"/>
    <cellStyle name="Финансовый 3 5" xfId="1552"/>
    <cellStyle name="Финансовый 3 6" xfId="1553"/>
    <cellStyle name="Финансовый 3 7" xfId="1554"/>
    <cellStyle name="Финансовый 3 8" xfId="1555"/>
    <cellStyle name="Финансовый 3 9" xfId="1556"/>
    <cellStyle name="Финансовый 4" xfId="1557"/>
    <cellStyle name="Финансовый 4 2" xfId="1558"/>
    <cellStyle name="Финансовый 4 2 2" xfId="1559"/>
    <cellStyle name="Финансовый 4 2 2 2" xfId="1560"/>
    <cellStyle name="Финансовый 4 2 2 3" xfId="1561"/>
    <cellStyle name="Финансовый 4 2 3" xfId="1562"/>
    <cellStyle name="Финансовый 4 2 4" xfId="1563"/>
    <cellStyle name="Финансовый 4 2 5" xfId="1656"/>
    <cellStyle name="Финансовый 4 3" xfId="1564"/>
    <cellStyle name="Финансовый 4 4" xfId="1565"/>
    <cellStyle name="Финансовый 4 4 2" xfId="1566"/>
    <cellStyle name="Финансовый 4 4 2 2" xfId="1567"/>
    <cellStyle name="Финансовый 4 4 2 3" xfId="1568"/>
    <cellStyle name="Финансовый 4 4 3" xfId="1569"/>
    <cellStyle name="Финансовый 4 4 4" xfId="1570"/>
    <cellStyle name="Финансовый 4 4 5" xfId="1657"/>
    <cellStyle name="Финансовый 5" xfId="1571"/>
    <cellStyle name="Финансовый 5 2" xfId="1572"/>
    <cellStyle name="Финансовый 5 2 2" xfId="1573"/>
    <cellStyle name="Финансовый 5 2 2 2" xfId="1574"/>
    <cellStyle name="Финансовый 5 2 2 3" xfId="1660"/>
    <cellStyle name="Финансовый 5 2 3" xfId="1575"/>
    <cellStyle name="Финансовый 5 2 3 2" xfId="1576"/>
    <cellStyle name="Финансовый 5 2 3 3" xfId="1577"/>
    <cellStyle name="Финансовый 5 2 4" xfId="1578"/>
    <cellStyle name="Финансовый 5 2 5" xfId="1579"/>
    <cellStyle name="Финансовый 5 2 6" xfId="1659"/>
    <cellStyle name="Финансовый 5 3" xfId="1580"/>
    <cellStyle name="Финансовый 5 4" xfId="1581"/>
    <cellStyle name="Финансовый 5 4 2" xfId="1582"/>
    <cellStyle name="Финансовый 5 4 3" xfId="1661"/>
    <cellStyle name="Финансовый 5 5" xfId="1583"/>
    <cellStyle name="Финансовый 5 6" xfId="1584"/>
    <cellStyle name="Финансовый 5 6 2" xfId="1585"/>
    <cellStyle name="Финансовый 5 6 3" xfId="1586"/>
    <cellStyle name="Финансовый 5 7" xfId="1587"/>
    <cellStyle name="Финансовый 5 7 2" xfId="1588"/>
    <cellStyle name="Финансовый 5 8" xfId="1589"/>
    <cellStyle name="Финансовый 5 9" xfId="1658"/>
    <cellStyle name="Финансовый 6" xfId="1590"/>
    <cellStyle name="Финансовый 6 2" xfId="1591"/>
    <cellStyle name="Финансовый 6 3" xfId="1592"/>
    <cellStyle name="Финансовый 6 3 10" xfId="1692"/>
    <cellStyle name="Финансовый 6 3 2" xfId="1593"/>
    <cellStyle name="Финансовый 6 3 2 2" xfId="1594"/>
    <cellStyle name="Финансовый 6 3 2 2 2" xfId="1595"/>
    <cellStyle name="Финансовый 6 3 2 2 2 2" xfId="1695"/>
    <cellStyle name="Финансовый 6 3 2 2 3" xfId="1596"/>
    <cellStyle name="Финансовый 6 3 2 2 3 2" xfId="1696"/>
    <cellStyle name="Финансовый 6 3 2 2 4" xfId="1694"/>
    <cellStyle name="Финансовый 6 3 2 3" xfId="1597"/>
    <cellStyle name="Финансовый 6 3 2 3 2" xfId="1697"/>
    <cellStyle name="Финансовый 6 3 2 4" xfId="1598"/>
    <cellStyle name="Финансовый 6 3 2 4 2" xfId="1698"/>
    <cellStyle name="Финансовый 6 3 2 5" xfId="1599"/>
    <cellStyle name="Финансовый 6 3 2 5 2" xfId="1699"/>
    <cellStyle name="Финансовый 6 3 2 6" xfId="1600"/>
    <cellStyle name="Финансовый 6 3 2 6 2" xfId="1700"/>
    <cellStyle name="Финансовый 6 3 2 7" xfId="1601"/>
    <cellStyle name="Финансовый 6 3 2 7 2" xfId="1701"/>
    <cellStyle name="Финансовый 6 3 2 8" xfId="1664"/>
    <cellStyle name="Финансовый 6 3 2 8 2" xfId="1732"/>
    <cellStyle name="Финансовый 6 3 2 9" xfId="1693"/>
    <cellStyle name="Финансовый 6 3 3" xfId="1602"/>
    <cellStyle name="Финансовый 6 3 3 2" xfId="1603"/>
    <cellStyle name="Финансовый 6 3 3 2 2" xfId="1703"/>
    <cellStyle name="Финансовый 6 3 3 3" xfId="1604"/>
    <cellStyle name="Финансовый 6 3 3 3 2" xfId="1704"/>
    <cellStyle name="Финансовый 6 3 3 4" xfId="1702"/>
    <cellStyle name="Финансовый 6 3 4" xfId="1605"/>
    <cellStyle name="Финансовый 6 3 4 2" xfId="1705"/>
    <cellStyle name="Финансовый 6 3 5" xfId="1606"/>
    <cellStyle name="Финансовый 6 3 5 2" xfId="1706"/>
    <cellStyle name="Финансовый 6 3 6" xfId="1607"/>
    <cellStyle name="Финансовый 6 3 6 2" xfId="1707"/>
    <cellStyle name="Финансовый 6 3 7" xfId="1608"/>
    <cellStyle name="Финансовый 6 3 7 2" xfId="1708"/>
    <cellStyle name="Финансовый 6 3 8" xfId="1609"/>
    <cellStyle name="Финансовый 6 3 8 2" xfId="1709"/>
    <cellStyle name="Финансовый 6 3 9" xfId="1663"/>
    <cellStyle name="Финансовый 6 3 9 2" xfId="1731"/>
    <cellStyle name="Финансовый 6 4" xfId="1610"/>
    <cellStyle name="Финансовый 6 4 2" xfId="1611"/>
    <cellStyle name="Финансовый 6 4 3" xfId="1612"/>
    <cellStyle name="Финансовый 6 5" xfId="1613"/>
    <cellStyle name="Финансовый 6 6" xfId="1614"/>
    <cellStyle name="Финансовый 6 7" xfId="1662"/>
    <cellStyle name="Финансовый 7" xfId="7"/>
    <cellStyle name="Финансовый 7 2" xfId="1616"/>
    <cellStyle name="Финансовый 7 2 10" xfId="1710"/>
    <cellStyle name="Финансовый 7 2 2" xfId="1617"/>
    <cellStyle name="Финансовый 7 2 2 2" xfId="1618"/>
    <cellStyle name="Финансовый 7 2 2 2 2" xfId="1619"/>
    <cellStyle name="Финансовый 7 2 2 2 2 2" xfId="1713"/>
    <cellStyle name="Финансовый 7 2 2 2 3" xfId="1620"/>
    <cellStyle name="Финансовый 7 2 2 2 3 2" xfId="1714"/>
    <cellStyle name="Финансовый 7 2 2 2 4" xfId="1712"/>
    <cellStyle name="Финансовый 7 2 2 3" xfId="1621"/>
    <cellStyle name="Финансовый 7 2 2 3 2" xfId="1715"/>
    <cellStyle name="Финансовый 7 2 2 4" xfId="1622"/>
    <cellStyle name="Финансовый 7 2 2 4 2" xfId="1716"/>
    <cellStyle name="Финансовый 7 2 2 5" xfId="1623"/>
    <cellStyle name="Финансовый 7 2 2 5 2" xfId="1717"/>
    <cellStyle name="Финансовый 7 2 2 6" xfId="1624"/>
    <cellStyle name="Финансовый 7 2 2 6 2" xfId="1718"/>
    <cellStyle name="Финансовый 7 2 2 7" xfId="1625"/>
    <cellStyle name="Финансовый 7 2 2 7 2" xfId="1719"/>
    <cellStyle name="Финансовый 7 2 2 8" xfId="1666"/>
    <cellStyle name="Финансовый 7 2 2 8 2" xfId="1734"/>
    <cellStyle name="Финансовый 7 2 2 9" xfId="1711"/>
    <cellStyle name="Финансовый 7 2 3" xfId="1626"/>
    <cellStyle name="Финансовый 7 2 3 2" xfId="1627"/>
    <cellStyle name="Финансовый 7 2 3 2 2" xfId="1721"/>
    <cellStyle name="Финансовый 7 2 3 3" xfId="1628"/>
    <cellStyle name="Финансовый 7 2 3 3 2" xfId="1722"/>
    <cellStyle name="Финансовый 7 2 3 4" xfId="1720"/>
    <cellStyle name="Финансовый 7 2 4" xfId="1629"/>
    <cellStyle name="Финансовый 7 2 4 2" xfId="1723"/>
    <cellStyle name="Финансовый 7 2 5" xfId="1630"/>
    <cellStyle name="Финансовый 7 2 5 2" xfId="1724"/>
    <cellStyle name="Финансовый 7 2 6" xfId="1631"/>
    <cellStyle name="Финансовый 7 2 6 2" xfId="1725"/>
    <cellStyle name="Финансовый 7 2 7" xfId="1632"/>
    <cellStyle name="Финансовый 7 2 7 2" xfId="1726"/>
    <cellStyle name="Финансовый 7 2 8" xfId="1633"/>
    <cellStyle name="Финансовый 7 2 8 2" xfId="1727"/>
    <cellStyle name="Финансовый 7 2 9" xfId="1665"/>
    <cellStyle name="Финансовый 7 2 9 2" xfId="1733"/>
    <cellStyle name="Финансовый 7 3" xfId="1634"/>
    <cellStyle name="Финансовый 7 4" xfId="1615"/>
    <cellStyle name="Финансовый 8" xfId="1635"/>
    <cellStyle name="Финансовый 82" xfId="1636"/>
    <cellStyle name="Финансовый 9" xfId="1637"/>
    <cellStyle name="Хороший 2" xfId="1638"/>
    <cellStyle name="Хороший 2 2" xfId="1639"/>
    <cellStyle name="Хороший 2 3" xfId="1640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257"/>
  <sheetViews>
    <sheetView tabSelected="1" zoomScale="110" zoomScaleNormal="110" workbookViewId="0">
      <selection activeCell="I2" sqref="I2:R2"/>
    </sheetView>
  </sheetViews>
  <sheetFormatPr defaultRowHeight="12.75"/>
  <cols>
    <col min="1" max="1" width="9.28515625" style="4" customWidth="1"/>
    <col min="2" max="2" width="13.7109375" style="4" customWidth="1"/>
    <col min="3" max="3" width="60.28515625" style="4" customWidth="1"/>
    <col min="4" max="4" width="9.7109375" style="4" customWidth="1"/>
    <col min="5" max="5" width="8.42578125" style="4" customWidth="1"/>
    <col min="6" max="6" width="8" style="4" customWidth="1"/>
    <col min="7" max="7" width="10.28515625" style="4" customWidth="1"/>
    <col min="8" max="8" width="7.85546875" style="4" customWidth="1"/>
    <col min="9" max="9" width="13" style="50" customWidth="1"/>
    <col min="10" max="10" width="13.140625" style="118" customWidth="1"/>
    <col min="11" max="11" width="11.85546875" style="118" bestFit="1" customWidth="1"/>
    <col min="12" max="12" width="23.140625" style="51" customWidth="1"/>
    <col min="13" max="13" width="13.5703125" style="51" customWidth="1"/>
    <col min="14" max="16" width="9.140625" style="4" customWidth="1"/>
    <col min="17" max="17" width="13.28515625" style="4" customWidth="1"/>
    <col min="18" max="18" width="12.85546875" style="4" customWidth="1"/>
    <col min="19" max="19" width="14.140625" style="4" customWidth="1"/>
    <col min="20" max="20" width="13.7109375" style="4" customWidth="1"/>
    <col min="21" max="21" width="15.85546875" style="4" customWidth="1"/>
    <col min="22" max="22" width="15.42578125" style="4" customWidth="1"/>
    <col min="23" max="23" width="11.7109375" style="4" customWidth="1"/>
    <col min="24" max="24" width="12.85546875" style="4" customWidth="1"/>
    <col min="25" max="25" width="13.7109375" style="4" customWidth="1"/>
    <col min="26" max="26" width="15.28515625" style="4" customWidth="1"/>
    <col min="27" max="16384" width="9.140625" style="4"/>
  </cols>
  <sheetData>
    <row r="2" spans="1:26" ht="12.75" customHeight="1">
      <c r="A2" s="13"/>
      <c r="B2" s="13"/>
      <c r="D2" s="13"/>
      <c r="E2" s="13"/>
      <c r="F2" s="13"/>
      <c r="G2" s="13"/>
      <c r="H2" s="13"/>
      <c r="I2" s="251" t="s">
        <v>396</v>
      </c>
      <c r="J2" s="251"/>
      <c r="K2" s="251"/>
      <c r="L2" s="251"/>
      <c r="M2" s="251"/>
      <c r="N2" s="251"/>
      <c r="O2" s="251"/>
      <c r="P2" s="251"/>
      <c r="Q2" s="251"/>
      <c r="R2" s="251"/>
      <c r="S2" s="13"/>
      <c r="T2" s="13"/>
      <c r="U2" s="13"/>
      <c r="V2" s="13"/>
      <c r="W2" s="13"/>
      <c r="X2" s="13"/>
    </row>
    <row r="3" spans="1:26" ht="15" customHeight="1">
      <c r="A3" s="13"/>
      <c r="B3" s="13"/>
      <c r="C3" s="13"/>
      <c r="D3" s="13"/>
      <c r="E3" s="13"/>
      <c r="F3" s="13"/>
      <c r="G3" s="13"/>
      <c r="H3" s="13"/>
      <c r="I3" s="183"/>
      <c r="J3" s="251" t="s">
        <v>65</v>
      </c>
      <c r="K3" s="251"/>
      <c r="L3" s="251"/>
      <c r="M3" s="251"/>
      <c r="N3" s="251"/>
      <c r="O3" s="251"/>
      <c r="P3" s="251"/>
      <c r="Q3" s="251"/>
      <c r="R3" s="13"/>
      <c r="S3" s="13"/>
      <c r="T3" s="13"/>
      <c r="U3" s="13"/>
      <c r="V3" s="13"/>
      <c r="W3" s="13"/>
      <c r="X3" s="13"/>
    </row>
    <row r="4" spans="1:26" ht="15" customHeight="1">
      <c r="A4" s="14"/>
      <c r="B4" s="14"/>
      <c r="C4" s="13"/>
      <c r="D4" s="13"/>
      <c r="E4" s="13"/>
      <c r="F4" s="13"/>
      <c r="G4" s="13"/>
      <c r="H4" s="13"/>
      <c r="I4" s="183"/>
      <c r="J4" s="251" t="s">
        <v>76</v>
      </c>
      <c r="K4" s="251"/>
      <c r="L4" s="251"/>
      <c r="M4" s="251"/>
      <c r="N4" s="251"/>
      <c r="O4" s="251"/>
      <c r="P4" s="251"/>
      <c r="Q4" s="251"/>
      <c r="R4" s="13"/>
      <c r="S4" s="13"/>
      <c r="T4" s="13"/>
      <c r="U4" s="13"/>
      <c r="V4" s="13"/>
      <c r="W4" s="13"/>
      <c r="X4" s="13"/>
    </row>
    <row r="6" spans="1:26" s="7" customFormat="1" ht="107.25" customHeight="1">
      <c r="A6" s="249" t="s">
        <v>0</v>
      </c>
      <c r="B6" s="249" t="s">
        <v>1</v>
      </c>
      <c r="C6" s="249"/>
      <c r="D6" s="249"/>
      <c r="E6" s="249"/>
      <c r="F6" s="249"/>
      <c r="G6" s="249"/>
      <c r="H6" s="249" t="s">
        <v>27</v>
      </c>
      <c r="I6" s="250" t="s">
        <v>28</v>
      </c>
      <c r="J6" s="250"/>
      <c r="K6" s="250"/>
      <c r="L6" s="250"/>
      <c r="M6" s="249" t="s">
        <v>8</v>
      </c>
      <c r="N6" s="249"/>
      <c r="O6" s="249"/>
      <c r="P6" s="249"/>
      <c r="Q6" s="249" t="s">
        <v>16</v>
      </c>
      <c r="R6" s="249"/>
      <c r="S6" s="249"/>
      <c r="T6" s="249"/>
      <c r="U6" s="249"/>
      <c r="V6" s="249"/>
      <c r="W6" s="249"/>
      <c r="X6" s="249"/>
      <c r="Y6" s="249" t="s">
        <v>17</v>
      </c>
      <c r="Z6" s="249" t="s">
        <v>18</v>
      </c>
    </row>
    <row r="7" spans="1:26" s="7" customFormat="1" ht="81.75" customHeight="1">
      <c r="A7" s="249"/>
      <c r="B7" s="249" t="s">
        <v>2</v>
      </c>
      <c r="C7" s="249" t="s">
        <v>72</v>
      </c>
      <c r="D7" s="249" t="s">
        <v>3</v>
      </c>
      <c r="E7" s="249" t="s">
        <v>4</v>
      </c>
      <c r="F7" s="249"/>
      <c r="G7" s="249" t="s">
        <v>5</v>
      </c>
      <c r="H7" s="249"/>
      <c r="I7" s="262" t="s">
        <v>6</v>
      </c>
      <c r="J7" s="252" t="s">
        <v>7</v>
      </c>
      <c r="K7" s="252" t="s">
        <v>9</v>
      </c>
      <c r="L7" s="250" t="s">
        <v>10</v>
      </c>
      <c r="M7" s="249" t="s">
        <v>11</v>
      </c>
      <c r="N7" s="249"/>
      <c r="O7" s="249" t="s">
        <v>12</v>
      </c>
      <c r="P7" s="249" t="s">
        <v>13</v>
      </c>
      <c r="Q7" s="249" t="s">
        <v>25</v>
      </c>
      <c r="R7" s="249"/>
      <c r="S7" s="249" t="s">
        <v>19</v>
      </c>
      <c r="T7" s="249"/>
      <c r="U7" s="249" t="s">
        <v>20</v>
      </c>
      <c r="V7" s="249"/>
      <c r="W7" s="249" t="s">
        <v>21</v>
      </c>
      <c r="X7" s="249"/>
      <c r="Y7" s="249"/>
      <c r="Z7" s="249"/>
    </row>
    <row r="8" spans="1:26" s="7" customFormat="1" ht="48" customHeight="1">
      <c r="A8" s="249"/>
      <c r="B8" s="249"/>
      <c r="C8" s="249"/>
      <c r="D8" s="249"/>
      <c r="E8" s="6" t="s">
        <v>6</v>
      </c>
      <c r="F8" s="6" t="s">
        <v>7</v>
      </c>
      <c r="G8" s="249"/>
      <c r="H8" s="249"/>
      <c r="I8" s="263"/>
      <c r="J8" s="252"/>
      <c r="K8" s="252"/>
      <c r="L8" s="250"/>
      <c r="M8" s="45" t="s">
        <v>14</v>
      </c>
      <c r="N8" s="6" t="s">
        <v>15</v>
      </c>
      <c r="O8" s="249"/>
      <c r="P8" s="249"/>
      <c r="Q8" s="6" t="s">
        <v>22</v>
      </c>
      <c r="R8" s="6" t="s">
        <v>23</v>
      </c>
      <c r="S8" s="6" t="s">
        <v>22</v>
      </c>
      <c r="T8" s="6" t="s">
        <v>66</v>
      </c>
      <c r="U8" s="6" t="s">
        <v>6</v>
      </c>
      <c r="V8" s="6" t="s">
        <v>7</v>
      </c>
      <c r="W8" s="6" t="s">
        <v>22</v>
      </c>
      <c r="X8" s="6" t="s">
        <v>23</v>
      </c>
      <c r="Y8" s="249"/>
      <c r="Z8" s="249"/>
    </row>
    <row r="9" spans="1:26">
      <c r="A9" s="6">
        <v>1</v>
      </c>
      <c r="B9" s="6">
        <v>2</v>
      </c>
      <c r="C9" s="6">
        <v>3</v>
      </c>
      <c r="D9" s="6">
        <v>4</v>
      </c>
      <c r="E9" s="20">
        <v>5</v>
      </c>
      <c r="F9" s="20">
        <v>6</v>
      </c>
      <c r="G9" s="20">
        <v>7</v>
      </c>
      <c r="H9" s="20">
        <v>8</v>
      </c>
      <c r="I9" s="120">
        <v>9</v>
      </c>
      <c r="J9" s="110">
        <v>10</v>
      </c>
      <c r="K9" s="110">
        <v>11</v>
      </c>
      <c r="L9" s="45">
        <v>12</v>
      </c>
      <c r="M9" s="45">
        <v>13</v>
      </c>
      <c r="N9" s="20">
        <v>14</v>
      </c>
      <c r="O9" s="20">
        <v>15</v>
      </c>
      <c r="P9" s="20">
        <v>16</v>
      </c>
      <c r="Q9" s="20">
        <v>17</v>
      </c>
      <c r="R9" s="20">
        <v>18</v>
      </c>
      <c r="S9" s="20">
        <v>19</v>
      </c>
      <c r="T9" s="20">
        <v>20</v>
      </c>
      <c r="U9" s="20">
        <v>21</v>
      </c>
      <c r="V9" s="20">
        <v>22</v>
      </c>
      <c r="W9" s="20">
        <v>23</v>
      </c>
      <c r="X9" s="20">
        <v>24</v>
      </c>
      <c r="Y9" s="3">
        <v>25</v>
      </c>
      <c r="Z9" s="3">
        <v>26</v>
      </c>
    </row>
    <row r="10" spans="1:26" ht="66" customHeight="1">
      <c r="A10" s="28"/>
      <c r="B10" s="28" t="s">
        <v>200</v>
      </c>
      <c r="C10" s="1" t="s">
        <v>134</v>
      </c>
      <c r="D10" s="57"/>
      <c r="E10" s="46"/>
      <c r="F10" s="46"/>
      <c r="G10" s="258" t="s">
        <v>140</v>
      </c>
      <c r="H10" s="256"/>
      <c r="I10" s="184">
        <f>I11+I49+I210+I224</f>
        <v>2789776.67</v>
      </c>
      <c r="J10" s="184">
        <f>J11+J49+J210+J224</f>
        <v>1554056.67</v>
      </c>
      <c r="K10" s="46">
        <f>SUM(K11:K233)</f>
        <v>13611</v>
      </c>
      <c r="L10" s="103"/>
      <c r="M10" s="26"/>
      <c r="N10" s="2"/>
      <c r="O10" s="2"/>
      <c r="P10" s="3"/>
      <c r="Q10" s="3"/>
      <c r="R10" s="3"/>
      <c r="S10" s="8">
        <v>59.61</v>
      </c>
      <c r="T10" s="8">
        <v>59.73</v>
      </c>
      <c r="U10" s="8"/>
      <c r="V10" s="8"/>
      <c r="W10" s="8"/>
      <c r="X10" s="8"/>
      <c r="Y10" s="3"/>
      <c r="Z10" s="42"/>
    </row>
    <row r="11" spans="1:26" ht="16.5" customHeight="1">
      <c r="A11" s="177" t="s">
        <v>45</v>
      </c>
      <c r="B11" s="15"/>
      <c r="C11" s="136" t="s">
        <v>78</v>
      </c>
      <c r="D11" s="137"/>
      <c r="E11" s="138"/>
      <c r="F11" s="46"/>
      <c r="G11" s="259"/>
      <c r="H11" s="257"/>
      <c r="I11" s="145">
        <f>I12+I14+I16+I20+I26+I47</f>
        <v>719012</v>
      </c>
      <c r="J11" s="145">
        <f>J12+J14+J16+J20+J26+J47</f>
        <v>448183</v>
      </c>
      <c r="K11" s="46"/>
      <c r="L11" s="29"/>
      <c r="M11" s="29"/>
      <c r="N11" s="2"/>
      <c r="O11" s="2"/>
      <c r="P11" s="3"/>
      <c r="Q11" s="3"/>
      <c r="R11" s="3"/>
      <c r="S11" s="8"/>
      <c r="T11" s="8"/>
      <c r="U11" s="8"/>
      <c r="V11" s="8"/>
      <c r="W11" s="8"/>
      <c r="X11" s="8"/>
      <c r="Y11" s="3"/>
      <c r="Z11" s="42"/>
    </row>
    <row r="12" spans="1:26" ht="15.75" customHeight="1">
      <c r="A12" s="93">
        <v>1</v>
      </c>
      <c r="B12" s="28"/>
      <c r="C12" s="91" t="s">
        <v>79</v>
      </c>
      <c r="D12" s="139" t="s">
        <v>80</v>
      </c>
      <c r="E12" s="140">
        <f>SUM(E13:E13)</f>
        <v>1</v>
      </c>
      <c r="F12" s="56"/>
      <c r="G12" s="259"/>
      <c r="H12" s="257"/>
      <c r="I12" s="140">
        <f>SUM(I13:I13)</f>
        <v>148866</v>
      </c>
      <c r="J12" s="140">
        <f>SUM(J13:J13)</f>
        <v>148866</v>
      </c>
      <c r="K12" s="12"/>
      <c r="L12" s="24"/>
      <c r="M12" s="47"/>
      <c r="N12" s="3"/>
      <c r="O12" s="3"/>
      <c r="P12" s="3"/>
      <c r="Q12" s="3"/>
      <c r="R12" s="3"/>
      <c r="S12" s="9"/>
      <c r="T12" s="3"/>
      <c r="U12" s="3"/>
      <c r="V12" s="3"/>
      <c r="W12" s="3"/>
      <c r="X12" s="3"/>
      <c r="Y12" s="3"/>
      <c r="Z12" s="42"/>
    </row>
    <row r="13" spans="1:26" ht="15.75" customHeight="1">
      <c r="A13" s="178" t="s">
        <v>29</v>
      </c>
      <c r="B13" s="28"/>
      <c r="C13" s="141" t="s">
        <v>81</v>
      </c>
      <c r="D13" s="142" t="s">
        <v>80</v>
      </c>
      <c r="E13" s="95">
        <v>1</v>
      </c>
      <c r="F13" s="56"/>
      <c r="G13" s="259"/>
      <c r="H13" s="257"/>
      <c r="I13" s="154">
        <v>148866</v>
      </c>
      <c r="J13" s="154">
        <v>148866</v>
      </c>
      <c r="K13" s="119"/>
      <c r="L13" s="24"/>
      <c r="M13" s="47"/>
      <c r="N13" s="3"/>
      <c r="O13" s="3"/>
      <c r="P13" s="3"/>
      <c r="Q13" s="3"/>
      <c r="R13" s="3"/>
      <c r="S13" s="9"/>
      <c r="T13" s="3"/>
      <c r="U13" s="3"/>
      <c r="V13" s="3"/>
      <c r="W13" s="3"/>
      <c r="X13" s="3"/>
      <c r="Y13" s="3"/>
      <c r="Z13" s="43"/>
    </row>
    <row r="14" spans="1:26" ht="15.75" customHeight="1">
      <c r="A14" s="179">
        <v>2</v>
      </c>
      <c r="B14" s="28"/>
      <c r="C14" s="101" t="s">
        <v>82</v>
      </c>
      <c r="D14" s="143" t="s">
        <v>80</v>
      </c>
      <c r="E14" s="93">
        <f>E15</f>
        <v>1</v>
      </c>
      <c r="F14" s="56"/>
      <c r="G14" s="259"/>
      <c r="H14" s="257"/>
      <c r="I14" s="185">
        <f>SUM(I15)</f>
        <v>43306</v>
      </c>
      <c r="J14" s="185">
        <f>SUM(J15)</f>
        <v>43306</v>
      </c>
      <c r="K14" s="119"/>
      <c r="L14" s="24"/>
      <c r="M14" s="47"/>
      <c r="N14" s="3"/>
      <c r="O14" s="3"/>
      <c r="P14" s="3"/>
      <c r="Q14" s="3"/>
      <c r="R14" s="3"/>
      <c r="S14" s="9"/>
      <c r="T14" s="3"/>
      <c r="U14" s="3"/>
      <c r="V14" s="3"/>
      <c r="W14" s="3"/>
      <c r="X14" s="3"/>
      <c r="Y14" s="3"/>
      <c r="Z14" s="43"/>
    </row>
    <row r="15" spans="1:26" ht="42" customHeight="1">
      <c r="A15" s="178" t="s">
        <v>36</v>
      </c>
      <c r="B15" s="10"/>
      <c r="C15" s="141" t="s">
        <v>83</v>
      </c>
      <c r="D15" s="144" t="s">
        <v>80</v>
      </c>
      <c r="E15" s="95">
        <v>1</v>
      </c>
      <c r="F15" s="56"/>
      <c r="G15" s="259"/>
      <c r="H15" s="257"/>
      <c r="I15" s="154">
        <v>43306</v>
      </c>
      <c r="J15" s="154">
        <v>43306</v>
      </c>
      <c r="K15" s="119"/>
      <c r="L15" s="25"/>
      <c r="M15" s="47"/>
      <c r="N15" s="3"/>
      <c r="O15" s="3"/>
      <c r="P15" s="3"/>
      <c r="Q15" s="3"/>
      <c r="R15" s="3"/>
      <c r="S15" s="9"/>
      <c r="T15" s="3"/>
      <c r="U15" s="3"/>
      <c r="V15" s="3"/>
      <c r="W15" s="3"/>
      <c r="X15" s="3"/>
      <c r="Y15" s="3"/>
      <c r="Z15" s="44"/>
    </row>
    <row r="16" spans="1:26" ht="49.5" customHeight="1">
      <c r="A16" s="179">
        <v>3</v>
      </c>
      <c r="B16" s="10"/>
      <c r="C16" s="101" t="s">
        <v>84</v>
      </c>
      <c r="D16" s="92" t="s">
        <v>85</v>
      </c>
      <c r="E16" s="145">
        <f>E17</f>
        <v>2</v>
      </c>
      <c r="F16" s="5"/>
      <c r="G16" s="259"/>
      <c r="H16" s="257"/>
      <c r="I16" s="145">
        <f>I17</f>
        <v>2364</v>
      </c>
      <c r="J16" s="145">
        <f>J17</f>
        <v>2364</v>
      </c>
      <c r="K16" s="5"/>
      <c r="L16" s="22"/>
      <c r="M16" s="2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42"/>
    </row>
    <row r="17" spans="1:26" ht="48.75" customHeight="1">
      <c r="A17" s="180" t="s">
        <v>38</v>
      </c>
      <c r="B17" s="28"/>
      <c r="C17" s="99" t="s">
        <v>86</v>
      </c>
      <c r="D17" s="100" t="s">
        <v>85</v>
      </c>
      <c r="E17" s="100">
        <f>SUM(E18:E19)</f>
        <v>2</v>
      </c>
      <c r="F17" s="11"/>
      <c r="G17" s="259"/>
      <c r="H17" s="257"/>
      <c r="I17" s="186">
        <f>SUM(I18:I19)</f>
        <v>2364</v>
      </c>
      <c r="J17" s="186">
        <f>SUM(J18:J19)</f>
        <v>2364</v>
      </c>
      <c r="K17" s="11"/>
      <c r="L17" s="104"/>
      <c r="M17" s="2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2"/>
    </row>
    <row r="18" spans="1:26" ht="37.5" customHeight="1">
      <c r="A18" s="178" t="s">
        <v>141</v>
      </c>
      <c r="B18" s="28"/>
      <c r="C18" s="146" t="s">
        <v>83</v>
      </c>
      <c r="D18" s="147" t="s">
        <v>85</v>
      </c>
      <c r="E18" s="147">
        <v>1</v>
      </c>
      <c r="F18" s="56"/>
      <c r="G18" s="259"/>
      <c r="H18" s="257"/>
      <c r="I18" s="154">
        <v>511</v>
      </c>
      <c r="J18" s="154">
        <v>511</v>
      </c>
      <c r="K18" s="12"/>
      <c r="L18" s="25"/>
      <c r="M18" s="47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2"/>
    </row>
    <row r="19" spans="1:26" ht="27.75" customHeight="1">
      <c r="A19" s="178" t="s">
        <v>142</v>
      </c>
      <c r="B19" s="28"/>
      <c r="C19" s="146" t="s">
        <v>81</v>
      </c>
      <c r="D19" s="147" t="s">
        <v>85</v>
      </c>
      <c r="E19" s="147">
        <v>1</v>
      </c>
      <c r="F19" s="56"/>
      <c r="G19" s="259"/>
      <c r="H19" s="257"/>
      <c r="I19" s="154">
        <v>1853</v>
      </c>
      <c r="J19" s="154">
        <v>1853</v>
      </c>
      <c r="K19" s="119"/>
      <c r="L19" s="55"/>
      <c r="M19" s="47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9.75" customHeight="1">
      <c r="A20" s="181" t="s">
        <v>68</v>
      </c>
      <c r="B20" s="28"/>
      <c r="C20" s="101" t="s">
        <v>100</v>
      </c>
      <c r="D20" s="92" t="s">
        <v>101</v>
      </c>
      <c r="E20" s="92">
        <f>E21+E24</f>
        <v>3</v>
      </c>
      <c r="F20" s="5"/>
      <c r="G20" s="259"/>
      <c r="H20" s="257"/>
      <c r="I20" s="92">
        <f>I21+I24</f>
        <v>5601</v>
      </c>
      <c r="J20" s="92">
        <f>J21+J24</f>
        <v>5601</v>
      </c>
      <c r="K20" s="12"/>
      <c r="L20" s="30"/>
      <c r="M20" s="30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" customHeight="1">
      <c r="A21" s="180" t="s">
        <v>40</v>
      </c>
      <c r="B21" s="28"/>
      <c r="C21" s="99" t="s">
        <v>201</v>
      </c>
      <c r="D21" s="102" t="s">
        <v>85</v>
      </c>
      <c r="E21" s="98">
        <f>SUM(E22:E23)</f>
        <v>2</v>
      </c>
      <c r="F21" s="11"/>
      <c r="G21" s="259"/>
      <c r="H21" s="257"/>
      <c r="I21" s="98">
        <f>SUM(I22:I23)</f>
        <v>3380</v>
      </c>
      <c r="J21" s="98">
        <f>SUM(J22:J23)</f>
        <v>3380</v>
      </c>
      <c r="K21" s="111"/>
      <c r="L21" s="31"/>
      <c r="M21" s="3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178" t="s">
        <v>73</v>
      </c>
      <c r="B22" s="28"/>
      <c r="C22" s="146" t="s">
        <v>202</v>
      </c>
      <c r="D22" s="147" t="s">
        <v>85</v>
      </c>
      <c r="E22" s="94">
        <v>1</v>
      </c>
      <c r="F22" s="56"/>
      <c r="G22" s="259"/>
      <c r="H22" s="257"/>
      <c r="I22" s="154">
        <v>1690</v>
      </c>
      <c r="J22" s="154">
        <v>1690</v>
      </c>
      <c r="K22" s="113"/>
      <c r="L22" s="2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43.5" customHeight="1">
      <c r="A23" s="178" t="s">
        <v>74</v>
      </c>
      <c r="B23" s="28"/>
      <c r="C23" s="146" t="s">
        <v>203</v>
      </c>
      <c r="D23" s="147" t="s">
        <v>85</v>
      </c>
      <c r="E23" s="147">
        <v>1</v>
      </c>
      <c r="F23" s="56"/>
      <c r="G23" s="259"/>
      <c r="H23" s="257"/>
      <c r="I23" s="154">
        <v>1690</v>
      </c>
      <c r="J23" s="154">
        <v>1690</v>
      </c>
      <c r="K23" s="113"/>
      <c r="L23" s="24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collapsed="1">
      <c r="A24" s="180" t="s">
        <v>41</v>
      </c>
      <c r="B24" s="32"/>
      <c r="C24" s="99" t="s">
        <v>192</v>
      </c>
      <c r="D24" s="102" t="s">
        <v>101</v>
      </c>
      <c r="E24" s="102">
        <f>SUM(E25:E25)</f>
        <v>1</v>
      </c>
      <c r="F24" s="33"/>
      <c r="G24" s="259"/>
      <c r="H24" s="257"/>
      <c r="I24" s="102">
        <f>SUM(I25:I25)</f>
        <v>2221</v>
      </c>
      <c r="J24" s="102">
        <f>SUM(J25:J25)</f>
        <v>2221</v>
      </c>
      <c r="K24" s="113"/>
      <c r="L24" s="24"/>
      <c r="M24" s="34"/>
      <c r="N24" s="27"/>
      <c r="O24" s="27"/>
      <c r="P24" s="27"/>
      <c r="Q24" s="35"/>
      <c r="R24" s="27"/>
      <c r="S24" s="27"/>
      <c r="T24" s="27"/>
      <c r="U24" s="36"/>
      <c r="V24" s="27"/>
      <c r="W24" s="27"/>
      <c r="X24" s="27"/>
      <c r="Y24" s="27"/>
      <c r="Z24" s="27"/>
    </row>
    <row r="25" spans="1:26" ht="29.25" customHeight="1">
      <c r="A25" s="178" t="s">
        <v>69</v>
      </c>
      <c r="B25" s="37"/>
      <c r="C25" s="146" t="s">
        <v>204</v>
      </c>
      <c r="D25" s="147" t="s">
        <v>101</v>
      </c>
      <c r="E25" s="147">
        <v>1</v>
      </c>
      <c r="F25" s="58"/>
      <c r="G25" s="259"/>
      <c r="H25" s="257"/>
      <c r="I25" s="154">
        <v>2221</v>
      </c>
      <c r="J25" s="154">
        <v>2221</v>
      </c>
      <c r="K25" s="113"/>
      <c r="L25" s="24"/>
      <c r="M25" s="5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>
      <c r="A26" s="181" t="s">
        <v>55</v>
      </c>
      <c r="B26" s="38"/>
      <c r="C26" s="101" t="s">
        <v>205</v>
      </c>
      <c r="D26" s="102"/>
      <c r="E26" s="92">
        <f>SUM(E27:E46)</f>
        <v>125</v>
      </c>
      <c r="F26" s="49"/>
      <c r="G26" s="259"/>
      <c r="H26" s="257"/>
      <c r="I26" s="92">
        <f>SUM(I27:I46)</f>
        <v>470326</v>
      </c>
      <c r="J26" s="92">
        <f>SUM(J27:J46)</f>
        <v>199497</v>
      </c>
      <c r="K26" s="112"/>
      <c r="L26" s="49"/>
      <c r="M26" s="48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4.5" customHeight="1">
      <c r="A27" s="178" t="s">
        <v>56</v>
      </c>
      <c r="B27" s="39"/>
      <c r="C27" s="146" t="s">
        <v>206</v>
      </c>
      <c r="D27" s="147" t="s">
        <v>26</v>
      </c>
      <c r="E27" s="94">
        <v>26</v>
      </c>
      <c r="F27" s="58"/>
      <c r="G27" s="259"/>
      <c r="H27" s="257"/>
      <c r="I27" s="154">
        <v>107900</v>
      </c>
      <c r="J27" s="154" t="s">
        <v>394</v>
      </c>
      <c r="K27" s="113"/>
      <c r="L27" s="192" t="s">
        <v>395</v>
      </c>
      <c r="M27" s="5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2.25" customHeight="1">
      <c r="A28" s="178" t="s">
        <v>57</v>
      </c>
      <c r="B28" s="38"/>
      <c r="C28" s="146" t="s">
        <v>207</v>
      </c>
      <c r="D28" s="147" t="s">
        <v>26</v>
      </c>
      <c r="E28" s="94">
        <v>6</v>
      </c>
      <c r="F28" s="49"/>
      <c r="G28" s="259"/>
      <c r="H28" s="257"/>
      <c r="I28" s="154">
        <v>12776</v>
      </c>
      <c r="J28" s="154">
        <v>12777</v>
      </c>
      <c r="K28" s="113">
        <f>I28-J28</f>
        <v>-1</v>
      </c>
      <c r="L28" s="191"/>
      <c r="M28" s="48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40.5" customHeight="1" collapsed="1">
      <c r="A29" s="178" t="s">
        <v>116</v>
      </c>
      <c r="B29" s="39"/>
      <c r="C29" s="146" t="s">
        <v>208</v>
      </c>
      <c r="D29" s="147" t="s">
        <v>26</v>
      </c>
      <c r="E29" s="94">
        <v>15</v>
      </c>
      <c r="F29" s="58"/>
      <c r="G29" s="259"/>
      <c r="H29" s="257"/>
      <c r="I29" s="154">
        <v>24705</v>
      </c>
      <c r="J29" s="154">
        <v>24705</v>
      </c>
      <c r="K29" s="113"/>
      <c r="L29" s="191"/>
      <c r="M29" s="5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9.25" customHeight="1">
      <c r="A30" s="178" t="s">
        <v>117</v>
      </c>
      <c r="B30" s="38"/>
      <c r="C30" s="146" t="s">
        <v>209</v>
      </c>
      <c r="D30" s="147" t="s">
        <v>26</v>
      </c>
      <c r="E30" s="94">
        <v>6</v>
      </c>
      <c r="F30" s="49"/>
      <c r="G30" s="259"/>
      <c r="H30" s="257"/>
      <c r="I30" s="154">
        <v>24721</v>
      </c>
      <c r="J30" s="154">
        <v>24721</v>
      </c>
      <c r="K30" s="113"/>
      <c r="L30" s="191"/>
      <c r="M30" s="4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3.5" customHeight="1" collapsed="1">
      <c r="A31" s="178" t="s">
        <v>118</v>
      </c>
      <c r="B31" s="40"/>
      <c r="C31" s="146" t="s">
        <v>210</v>
      </c>
      <c r="D31" s="147" t="s">
        <v>26</v>
      </c>
      <c r="E31" s="154">
        <v>36</v>
      </c>
      <c r="F31" s="59"/>
      <c r="G31" s="259"/>
      <c r="H31" s="257"/>
      <c r="I31" s="154">
        <v>108468</v>
      </c>
      <c r="J31" s="113" t="s">
        <v>394</v>
      </c>
      <c r="K31" s="113"/>
      <c r="L31" s="192" t="s">
        <v>395</v>
      </c>
      <c r="M31" s="5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s="62" customFormat="1" ht="39" customHeight="1">
      <c r="A32" s="178" t="s">
        <v>119</v>
      </c>
      <c r="B32" s="61"/>
      <c r="C32" s="146" t="s">
        <v>211</v>
      </c>
      <c r="D32" s="147" t="s">
        <v>26</v>
      </c>
      <c r="E32" s="154">
        <v>14</v>
      </c>
      <c r="F32" s="60"/>
      <c r="G32" s="259"/>
      <c r="H32" s="257"/>
      <c r="I32" s="154">
        <v>43260</v>
      </c>
      <c r="J32" s="215" t="s">
        <v>394</v>
      </c>
      <c r="K32" s="114"/>
      <c r="L32" s="192" t="s">
        <v>395</v>
      </c>
      <c r="M32" s="54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32.25" customHeight="1" collapsed="1">
      <c r="A33" s="178" t="s">
        <v>120</v>
      </c>
      <c r="B33" s="40"/>
      <c r="C33" s="146" t="s">
        <v>212</v>
      </c>
      <c r="D33" s="147" t="s">
        <v>26</v>
      </c>
      <c r="E33" s="154">
        <v>5</v>
      </c>
      <c r="F33" s="59"/>
      <c r="G33" s="259"/>
      <c r="H33" s="257"/>
      <c r="I33" s="154">
        <v>6000</v>
      </c>
      <c r="J33" s="215" t="s">
        <v>394</v>
      </c>
      <c r="K33" s="114"/>
      <c r="L33" s="192" t="s">
        <v>395</v>
      </c>
      <c r="M33" s="5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125" customFormat="1" ht="33" customHeight="1">
      <c r="A34" s="178" t="s">
        <v>121</v>
      </c>
      <c r="B34" s="121"/>
      <c r="C34" s="146" t="s">
        <v>213</v>
      </c>
      <c r="D34" s="147" t="s">
        <v>26</v>
      </c>
      <c r="E34" s="154">
        <v>1</v>
      </c>
      <c r="F34" s="122"/>
      <c r="G34" s="259"/>
      <c r="H34" s="257"/>
      <c r="I34" s="154">
        <v>1200</v>
      </c>
      <c r="J34" s="215" t="s">
        <v>394</v>
      </c>
      <c r="K34" s="115"/>
      <c r="L34" s="192" t="s">
        <v>395</v>
      </c>
      <c r="M34" s="123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 spans="1:26" s="125" customFormat="1" ht="37.5" customHeight="1" collapsed="1">
      <c r="A35" s="178" t="s">
        <v>122</v>
      </c>
      <c r="B35" s="122"/>
      <c r="C35" s="146" t="s">
        <v>214</v>
      </c>
      <c r="D35" s="147" t="s">
        <v>26</v>
      </c>
      <c r="E35" s="154">
        <v>2</v>
      </c>
      <c r="F35" s="126"/>
      <c r="G35" s="259"/>
      <c r="H35" s="257"/>
      <c r="I35" s="154">
        <v>2772</v>
      </c>
      <c r="J35" s="215" t="s">
        <v>394</v>
      </c>
      <c r="K35" s="115"/>
      <c r="L35" s="192" t="s">
        <v>395</v>
      </c>
      <c r="M35" s="128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</row>
    <row r="36" spans="1:26" s="125" customFormat="1" ht="36.75" customHeight="1">
      <c r="A36" s="178" t="s">
        <v>123</v>
      </c>
      <c r="B36" s="122"/>
      <c r="C36" s="146" t="s">
        <v>215</v>
      </c>
      <c r="D36" s="147" t="s">
        <v>26</v>
      </c>
      <c r="E36" s="154">
        <v>1</v>
      </c>
      <c r="F36" s="129"/>
      <c r="G36" s="259"/>
      <c r="H36" s="257"/>
      <c r="I36" s="154">
        <v>1230</v>
      </c>
      <c r="J36" s="215" t="s">
        <v>394</v>
      </c>
      <c r="K36" s="115"/>
      <c r="L36" s="192" t="s">
        <v>395</v>
      </c>
      <c r="M36" s="130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</row>
    <row r="37" spans="1:26" s="125" customFormat="1" ht="42.75" customHeight="1">
      <c r="A37" s="178" t="s">
        <v>124</v>
      </c>
      <c r="B37" s="122"/>
      <c r="C37" s="146" t="s">
        <v>216</v>
      </c>
      <c r="D37" s="147" t="s">
        <v>26</v>
      </c>
      <c r="E37" s="94">
        <v>2</v>
      </c>
      <c r="F37" s="122"/>
      <c r="G37" s="259"/>
      <c r="H37" s="257"/>
      <c r="I37" s="154">
        <v>7416</v>
      </c>
      <c r="J37" s="154">
        <v>7416</v>
      </c>
      <c r="K37" s="115"/>
      <c r="L37" s="124"/>
      <c r="M37" s="123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</row>
    <row r="38" spans="1:26" s="125" customFormat="1" ht="49.5" customHeight="1">
      <c r="A38" s="178" t="s">
        <v>125</v>
      </c>
      <c r="B38" s="122"/>
      <c r="C38" s="146" t="s">
        <v>217</v>
      </c>
      <c r="D38" s="147" t="s">
        <v>26</v>
      </c>
      <c r="E38" s="94">
        <v>1</v>
      </c>
      <c r="F38" s="122"/>
      <c r="G38" s="259"/>
      <c r="H38" s="257"/>
      <c r="I38" s="154">
        <v>2817</v>
      </c>
      <c r="J38" s="154">
        <v>2817</v>
      </c>
      <c r="K38" s="115"/>
      <c r="L38" s="124"/>
      <c r="M38" s="123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</row>
    <row r="39" spans="1:26" s="125" customFormat="1" ht="38.25" customHeight="1">
      <c r="A39" s="178" t="s">
        <v>126</v>
      </c>
      <c r="B39" s="122"/>
      <c r="C39" s="146" t="s">
        <v>218</v>
      </c>
      <c r="D39" s="147" t="s">
        <v>26</v>
      </c>
      <c r="E39" s="94">
        <v>1</v>
      </c>
      <c r="F39" s="122"/>
      <c r="G39" s="259"/>
      <c r="H39" s="257"/>
      <c r="I39" s="154">
        <v>2049</v>
      </c>
      <c r="J39" s="154">
        <v>2049</v>
      </c>
      <c r="K39" s="115"/>
      <c r="L39" s="124"/>
      <c r="M39" s="123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</row>
    <row r="40" spans="1:26" s="125" customFormat="1" ht="37.5" customHeight="1">
      <c r="A40" s="178" t="s">
        <v>127</v>
      </c>
      <c r="B40" s="131"/>
      <c r="C40" s="146" t="s">
        <v>219</v>
      </c>
      <c r="D40" s="147" t="s">
        <v>26</v>
      </c>
      <c r="E40" s="94">
        <v>1</v>
      </c>
      <c r="F40" s="122"/>
      <c r="G40" s="122"/>
      <c r="H40" s="122"/>
      <c r="I40" s="154">
        <v>21412</v>
      </c>
      <c r="J40" s="154">
        <v>21412</v>
      </c>
      <c r="K40" s="115"/>
      <c r="L40" s="108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</row>
    <row r="41" spans="1:26" s="125" customFormat="1" ht="27" customHeight="1">
      <c r="A41" s="178" t="s">
        <v>128</v>
      </c>
      <c r="B41" s="122"/>
      <c r="C41" s="146" t="s">
        <v>220</v>
      </c>
      <c r="D41" s="147" t="s">
        <v>26</v>
      </c>
      <c r="E41" s="94">
        <v>3</v>
      </c>
      <c r="F41" s="122"/>
      <c r="G41" s="122"/>
      <c r="H41" s="122"/>
      <c r="I41" s="154">
        <v>7500</v>
      </c>
      <c r="J41" s="154">
        <v>7500</v>
      </c>
      <c r="K41" s="115"/>
      <c r="L41" s="108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</row>
    <row r="42" spans="1:26" s="125" customFormat="1" ht="44.25" customHeight="1">
      <c r="A42" s="178" t="s">
        <v>129</v>
      </c>
      <c r="B42" s="122"/>
      <c r="C42" s="146" t="s">
        <v>221</v>
      </c>
      <c r="D42" s="147" t="s">
        <v>26</v>
      </c>
      <c r="E42" s="94">
        <v>1</v>
      </c>
      <c r="F42" s="122"/>
      <c r="G42" s="122"/>
      <c r="H42" s="122"/>
      <c r="I42" s="154">
        <v>42470</v>
      </c>
      <c r="J42" s="154">
        <v>42470</v>
      </c>
      <c r="K42" s="115"/>
      <c r="L42" s="108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</row>
    <row r="43" spans="1:26" s="125" customFormat="1" ht="42.75" customHeight="1">
      <c r="A43" s="178" t="s">
        <v>130</v>
      </c>
      <c r="B43" s="122"/>
      <c r="C43" s="146" t="s">
        <v>222</v>
      </c>
      <c r="D43" s="147" t="s">
        <v>26</v>
      </c>
      <c r="E43" s="94">
        <v>1</v>
      </c>
      <c r="F43" s="122"/>
      <c r="G43" s="122"/>
      <c r="H43" s="122"/>
      <c r="I43" s="154">
        <v>21000</v>
      </c>
      <c r="J43" s="154">
        <v>21000</v>
      </c>
      <c r="K43" s="115"/>
      <c r="L43" s="108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</row>
    <row r="44" spans="1:26" s="125" customFormat="1" ht="39.75" customHeight="1">
      <c r="A44" s="178" t="s">
        <v>131</v>
      </c>
      <c r="B44" s="132"/>
      <c r="C44" s="146" t="s">
        <v>223</v>
      </c>
      <c r="D44" s="147" t="s">
        <v>26</v>
      </c>
      <c r="E44" s="94">
        <v>1</v>
      </c>
      <c r="F44" s="122"/>
      <c r="G44" s="122"/>
      <c r="H44" s="122"/>
      <c r="I44" s="154">
        <v>4300</v>
      </c>
      <c r="J44" s="154">
        <v>4300</v>
      </c>
      <c r="K44" s="115"/>
      <c r="L44" s="108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</row>
    <row r="45" spans="1:26" s="125" customFormat="1" ht="28.5" customHeight="1">
      <c r="A45" s="178" t="s">
        <v>132</v>
      </c>
      <c r="B45" s="122"/>
      <c r="C45" s="146" t="s">
        <v>224</v>
      </c>
      <c r="D45" s="147" t="s">
        <v>26</v>
      </c>
      <c r="E45" s="94">
        <v>1</v>
      </c>
      <c r="F45" s="122"/>
      <c r="G45" s="122"/>
      <c r="H45" s="122"/>
      <c r="I45" s="154">
        <v>5330</v>
      </c>
      <c r="J45" s="154">
        <v>5330</v>
      </c>
      <c r="K45" s="115"/>
      <c r="L45" s="108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</row>
    <row r="46" spans="1:26" s="125" customFormat="1" ht="35.25" customHeight="1">
      <c r="A46" s="178" t="s">
        <v>133</v>
      </c>
      <c r="B46" s="122"/>
      <c r="C46" s="146" t="s">
        <v>225</v>
      </c>
      <c r="D46" s="147" t="s">
        <v>26</v>
      </c>
      <c r="E46" s="94">
        <v>1</v>
      </c>
      <c r="F46" s="122"/>
      <c r="G46" s="122"/>
      <c r="H46" s="122"/>
      <c r="I46" s="154">
        <v>23000</v>
      </c>
      <c r="J46" s="154">
        <v>23000</v>
      </c>
      <c r="K46" s="115"/>
      <c r="L46" s="108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</row>
    <row r="47" spans="1:26" s="125" customFormat="1" ht="28.5">
      <c r="A47" s="181" t="s">
        <v>67</v>
      </c>
      <c r="B47" s="133"/>
      <c r="C47" s="101" t="s">
        <v>226</v>
      </c>
      <c r="D47" s="92" t="s">
        <v>196</v>
      </c>
      <c r="E47" s="93">
        <f>E48</f>
        <v>1</v>
      </c>
      <c r="F47" s="122"/>
      <c r="G47" s="122"/>
      <c r="H47" s="122"/>
      <c r="I47" s="93">
        <f>I48</f>
        <v>48549</v>
      </c>
      <c r="J47" s="93">
        <f>J48</f>
        <v>48549</v>
      </c>
      <c r="K47" s="115"/>
      <c r="L47" s="108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</row>
    <row r="48" spans="1:26" s="125" customFormat="1" ht="15">
      <c r="A48" s="178" t="s">
        <v>58</v>
      </c>
      <c r="B48" s="134"/>
      <c r="C48" s="148" t="s">
        <v>227</v>
      </c>
      <c r="D48" s="94" t="s">
        <v>196</v>
      </c>
      <c r="E48" s="147">
        <v>1</v>
      </c>
      <c r="F48" s="122"/>
      <c r="G48" s="122"/>
      <c r="H48" s="122"/>
      <c r="I48" s="154">
        <v>48549</v>
      </c>
      <c r="J48" s="154">
        <v>48549</v>
      </c>
      <c r="K48" s="115"/>
      <c r="L48" s="107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</row>
    <row r="49" spans="1:26" ht="21" customHeight="1">
      <c r="A49" s="181" t="s">
        <v>306</v>
      </c>
      <c r="B49" s="3"/>
      <c r="C49" s="101" t="s">
        <v>88</v>
      </c>
      <c r="D49" s="92"/>
      <c r="E49" s="93"/>
      <c r="F49" s="3"/>
      <c r="G49" s="3"/>
      <c r="H49" s="3"/>
      <c r="I49" s="93">
        <f>I50+I73+I92+I190</f>
        <v>1758277.67</v>
      </c>
      <c r="J49" s="93">
        <f>J50+J73+J92+J190</f>
        <v>951207.67</v>
      </c>
      <c r="K49" s="114"/>
      <c r="L49" s="49"/>
      <c r="M49" s="49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2.25" customHeight="1">
      <c r="A50" s="181" t="s">
        <v>46</v>
      </c>
      <c r="B50" s="3"/>
      <c r="C50" s="101" t="s">
        <v>89</v>
      </c>
      <c r="D50" s="92" t="s">
        <v>24</v>
      </c>
      <c r="E50" s="93">
        <f>SUM(E51:E72)</f>
        <v>27433.4</v>
      </c>
      <c r="F50" s="63"/>
      <c r="G50" s="3"/>
      <c r="H50" s="3"/>
      <c r="I50" s="93">
        <f>SUM(I51:I72)</f>
        <v>1534268</v>
      </c>
      <c r="J50" s="93">
        <f>SUM(J51:J72)</f>
        <v>737584</v>
      </c>
      <c r="K50" s="63"/>
      <c r="L50" s="49"/>
      <c r="M50" s="49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67.5" customHeight="1">
      <c r="A51" s="178" t="s">
        <v>29</v>
      </c>
      <c r="B51" s="3"/>
      <c r="C51" s="149" t="s">
        <v>228</v>
      </c>
      <c r="D51" s="153" t="s">
        <v>24</v>
      </c>
      <c r="E51" s="150">
        <v>1260</v>
      </c>
      <c r="F51" s="17"/>
      <c r="G51" s="3"/>
      <c r="H51" s="3"/>
      <c r="I51" s="150">
        <v>202759</v>
      </c>
      <c r="J51" s="150" t="s">
        <v>394</v>
      </c>
      <c r="K51" s="113"/>
      <c r="L51" s="192" t="s">
        <v>395</v>
      </c>
      <c r="M51" s="49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66.75" customHeight="1">
      <c r="A52" s="178" t="s">
        <v>30</v>
      </c>
      <c r="B52" s="3"/>
      <c r="C52" s="151" t="s">
        <v>229</v>
      </c>
      <c r="D52" s="153" t="s">
        <v>24</v>
      </c>
      <c r="E52" s="150">
        <v>3000</v>
      </c>
      <c r="F52" s="17"/>
      <c r="G52" s="3"/>
      <c r="H52" s="3"/>
      <c r="I52" s="150">
        <v>184351</v>
      </c>
      <c r="J52" s="150" t="s">
        <v>394</v>
      </c>
      <c r="K52" s="113"/>
      <c r="L52" s="192" t="s">
        <v>395</v>
      </c>
      <c r="M52" s="49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90">
      <c r="A53" s="178" t="s">
        <v>31</v>
      </c>
      <c r="B53" s="3"/>
      <c r="C53" s="152" t="s">
        <v>230</v>
      </c>
      <c r="D53" s="153" t="s">
        <v>24</v>
      </c>
      <c r="E53" s="150">
        <v>3357</v>
      </c>
      <c r="F53" s="17"/>
      <c r="G53" s="3"/>
      <c r="H53" s="3"/>
      <c r="I53" s="150">
        <v>260200</v>
      </c>
      <c r="J53" s="150" t="s">
        <v>394</v>
      </c>
      <c r="K53" s="113"/>
      <c r="L53" s="192" t="s">
        <v>395</v>
      </c>
      <c r="M53" s="49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62.25" customHeight="1">
      <c r="A54" s="178" t="s">
        <v>32</v>
      </c>
      <c r="B54" s="3"/>
      <c r="C54" s="141" t="s">
        <v>231</v>
      </c>
      <c r="D54" s="153" t="s">
        <v>24</v>
      </c>
      <c r="E54" s="154">
        <v>935</v>
      </c>
      <c r="F54" s="17"/>
      <c r="G54" s="3"/>
      <c r="H54" s="3"/>
      <c r="I54" s="187">
        <v>52409</v>
      </c>
      <c r="J54" s="113">
        <v>49788</v>
      </c>
      <c r="K54" s="113">
        <f t="shared" ref="K54:K62" si="0">I54-J54</f>
        <v>2621</v>
      </c>
      <c r="L54" s="195" t="s">
        <v>373</v>
      </c>
      <c r="M54" s="49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8.5" customHeight="1">
      <c r="A55" s="178" t="s">
        <v>42</v>
      </c>
      <c r="B55" s="3"/>
      <c r="C55" s="141" t="s">
        <v>232</v>
      </c>
      <c r="D55" s="153" t="s">
        <v>24</v>
      </c>
      <c r="E55" s="154">
        <v>1187</v>
      </c>
      <c r="F55" s="17"/>
      <c r="G55" s="3"/>
      <c r="H55" s="3"/>
      <c r="I55" s="154">
        <v>39874</v>
      </c>
      <c r="J55" s="113" t="s">
        <v>394</v>
      </c>
      <c r="K55" s="113"/>
      <c r="L55" s="192" t="s">
        <v>395</v>
      </c>
      <c r="M55" s="49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60.75" customHeight="1">
      <c r="A56" s="178" t="s">
        <v>43</v>
      </c>
      <c r="B56" s="3"/>
      <c r="C56" s="141" t="s">
        <v>233</v>
      </c>
      <c r="D56" s="153" t="s">
        <v>24</v>
      </c>
      <c r="E56" s="154">
        <v>244</v>
      </c>
      <c r="F56" s="17"/>
      <c r="G56" s="3"/>
      <c r="H56" s="3"/>
      <c r="I56" s="188">
        <v>20824</v>
      </c>
      <c r="J56" s="113">
        <v>19783</v>
      </c>
      <c r="K56" s="113">
        <f t="shared" si="0"/>
        <v>1041</v>
      </c>
      <c r="L56" s="195" t="s">
        <v>373</v>
      </c>
      <c r="M56" s="49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57" customHeight="1">
      <c r="A57" s="178" t="s">
        <v>44</v>
      </c>
      <c r="B57" s="3"/>
      <c r="C57" s="141" t="s">
        <v>234</v>
      </c>
      <c r="D57" s="153" t="s">
        <v>24</v>
      </c>
      <c r="E57" s="154">
        <v>662</v>
      </c>
      <c r="F57" s="17"/>
      <c r="G57" s="3"/>
      <c r="H57" s="3"/>
      <c r="I57" s="188">
        <v>37139</v>
      </c>
      <c r="J57" s="113">
        <v>35282</v>
      </c>
      <c r="K57" s="113">
        <f t="shared" si="0"/>
        <v>1857</v>
      </c>
      <c r="L57" s="195" t="s">
        <v>373</v>
      </c>
      <c r="M57" s="49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4.75" customHeight="1">
      <c r="A58" s="178" t="s">
        <v>90</v>
      </c>
      <c r="B58" s="3"/>
      <c r="C58" s="141" t="s">
        <v>235</v>
      </c>
      <c r="D58" s="153" t="s">
        <v>24</v>
      </c>
      <c r="E58" s="154">
        <v>901</v>
      </c>
      <c r="F58" s="17"/>
      <c r="G58" s="3"/>
      <c r="H58" s="3"/>
      <c r="I58" s="188">
        <v>45446</v>
      </c>
      <c r="J58" s="113">
        <v>43174</v>
      </c>
      <c r="K58" s="113">
        <f t="shared" si="0"/>
        <v>2272</v>
      </c>
      <c r="L58" s="195" t="s">
        <v>373</v>
      </c>
      <c r="M58" s="49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s="125" customFormat="1" ht="60">
      <c r="A59" s="178" t="s">
        <v>91</v>
      </c>
      <c r="B59" s="122"/>
      <c r="C59" s="141" t="s">
        <v>236</v>
      </c>
      <c r="D59" s="153" t="s">
        <v>24</v>
      </c>
      <c r="E59" s="154">
        <v>940</v>
      </c>
      <c r="F59" s="17"/>
      <c r="G59" s="122"/>
      <c r="H59" s="122"/>
      <c r="I59" s="154">
        <v>34046</v>
      </c>
      <c r="J59" s="115" t="s">
        <v>394</v>
      </c>
      <c r="K59" s="115"/>
      <c r="L59" s="192" t="s">
        <v>395</v>
      </c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</row>
    <row r="60" spans="1:26" s="125" customFormat="1" ht="54" customHeight="1">
      <c r="A60" s="178" t="s">
        <v>92</v>
      </c>
      <c r="B60" s="122"/>
      <c r="C60" s="141" t="s">
        <v>237</v>
      </c>
      <c r="D60" s="153" t="s">
        <v>24</v>
      </c>
      <c r="E60" s="154">
        <v>2688</v>
      </c>
      <c r="F60" s="17"/>
      <c r="G60" s="122"/>
      <c r="H60" s="122"/>
      <c r="I60" s="188">
        <v>43427</v>
      </c>
      <c r="J60" s="115">
        <v>39085</v>
      </c>
      <c r="K60" s="115">
        <f t="shared" si="0"/>
        <v>4342</v>
      </c>
      <c r="L60" s="131" t="s">
        <v>373</v>
      </c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</row>
    <row r="61" spans="1:26" s="125" customFormat="1" ht="57" customHeight="1">
      <c r="A61" s="178" t="s">
        <v>93</v>
      </c>
      <c r="B61" s="122"/>
      <c r="C61" s="141" t="s">
        <v>238</v>
      </c>
      <c r="D61" s="153" t="s">
        <v>24</v>
      </c>
      <c r="E61" s="154">
        <v>1910</v>
      </c>
      <c r="F61" s="17"/>
      <c r="G61" s="122"/>
      <c r="H61" s="122"/>
      <c r="I61" s="188">
        <v>99120</v>
      </c>
      <c r="J61" s="115">
        <v>99121</v>
      </c>
      <c r="K61" s="115">
        <f t="shared" si="0"/>
        <v>-1</v>
      </c>
      <c r="L61" s="124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</row>
    <row r="62" spans="1:26" s="125" customFormat="1" ht="63.75" customHeight="1">
      <c r="A62" s="178" t="s">
        <v>94</v>
      </c>
      <c r="B62" s="122"/>
      <c r="C62" s="141" t="s">
        <v>239</v>
      </c>
      <c r="D62" s="153" t="s">
        <v>24</v>
      </c>
      <c r="E62" s="154">
        <v>1985</v>
      </c>
      <c r="F62" s="17"/>
      <c r="G62" s="122"/>
      <c r="H62" s="122"/>
      <c r="I62" s="188">
        <v>97320</v>
      </c>
      <c r="J62" s="188">
        <v>97321</v>
      </c>
      <c r="K62" s="115">
        <f t="shared" si="0"/>
        <v>-1</v>
      </c>
      <c r="L62" s="135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</row>
    <row r="63" spans="1:26" s="125" customFormat="1" ht="55.5" customHeight="1">
      <c r="A63" s="178" t="s">
        <v>95</v>
      </c>
      <c r="B63" s="122"/>
      <c r="C63" s="141" t="s">
        <v>240</v>
      </c>
      <c r="D63" s="153" t="s">
        <v>24</v>
      </c>
      <c r="E63" s="154">
        <v>468</v>
      </c>
      <c r="F63" s="17"/>
      <c r="G63" s="122"/>
      <c r="H63" s="122"/>
      <c r="I63" s="188">
        <v>21186</v>
      </c>
      <c r="J63" s="188">
        <v>21186</v>
      </c>
      <c r="K63" s="115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</row>
    <row r="64" spans="1:26" s="125" customFormat="1" ht="47.25" customHeight="1">
      <c r="A64" s="178" t="s">
        <v>96</v>
      </c>
      <c r="B64" s="122"/>
      <c r="C64" s="141" t="s">
        <v>241</v>
      </c>
      <c r="D64" s="153" t="s">
        <v>24</v>
      </c>
      <c r="E64" s="154">
        <v>116.9</v>
      </c>
      <c r="F64" s="122"/>
      <c r="G64" s="122"/>
      <c r="H64" s="122"/>
      <c r="I64" s="188">
        <v>5235</v>
      </c>
      <c r="J64" s="188">
        <v>5235</v>
      </c>
      <c r="K64" s="115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</row>
    <row r="65" spans="1:26" s="125" customFormat="1" ht="61.5" customHeight="1">
      <c r="A65" s="178" t="s">
        <v>97</v>
      </c>
      <c r="B65" s="122"/>
      <c r="C65" s="141" t="s">
        <v>242</v>
      </c>
      <c r="D65" s="153" t="s">
        <v>24</v>
      </c>
      <c r="E65" s="154">
        <v>1135.9000000000001</v>
      </c>
      <c r="F65" s="122"/>
      <c r="G65" s="122"/>
      <c r="H65" s="122"/>
      <c r="I65" s="188">
        <v>64547</v>
      </c>
      <c r="J65" s="188">
        <v>64547</v>
      </c>
      <c r="K65" s="115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</row>
    <row r="66" spans="1:26" s="125" customFormat="1" ht="48" customHeight="1">
      <c r="A66" s="178" t="s">
        <v>307</v>
      </c>
      <c r="B66" s="122"/>
      <c r="C66" s="141" t="s">
        <v>243</v>
      </c>
      <c r="D66" s="153" t="s">
        <v>24</v>
      </c>
      <c r="E66" s="154">
        <v>405.1</v>
      </c>
      <c r="F66" s="122"/>
      <c r="G66" s="122"/>
      <c r="H66" s="122"/>
      <c r="I66" s="188">
        <v>37720</v>
      </c>
      <c r="J66" s="188">
        <v>37720</v>
      </c>
      <c r="K66" s="115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</row>
    <row r="67" spans="1:26" s="125" customFormat="1" ht="54" customHeight="1">
      <c r="A67" s="178" t="s">
        <v>308</v>
      </c>
      <c r="B67" s="126"/>
      <c r="C67" s="141" t="s">
        <v>244</v>
      </c>
      <c r="D67" s="153" t="s">
        <v>24</v>
      </c>
      <c r="E67" s="154">
        <v>679</v>
      </c>
      <c r="F67" s="122"/>
      <c r="G67" s="122"/>
      <c r="H67" s="122"/>
      <c r="I67" s="188">
        <v>37856</v>
      </c>
      <c r="J67" s="188" t="s">
        <v>394</v>
      </c>
      <c r="K67" s="127"/>
      <c r="L67" s="192" t="s">
        <v>395</v>
      </c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</row>
    <row r="68" spans="1:26" s="125" customFormat="1" ht="60.75" customHeight="1">
      <c r="A68" s="178" t="s">
        <v>309</v>
      </c>
      <c r="B68" s="122"/>
      <c r="C68" s="141" t="s">
        <v>245</v>
      </c>
      <c r="D68" s="153" t="s">
        <v>24</v>
      </c>
      <c r="E68" s="154">
        <v>2885.5</v>
      </c>
      <c r="F68" s="122"/>
      <c r="G68" s="122"/>
      <c r="H68" s="122"/>
      <c r="I68" s="188">
        <v>99953</v>
      </c>
      <c r="J68" s="188">
        <v>99953</v>
      </c>
      <c r="K68" s="115"/>
      <c r="L68" s="193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</row>
    <row r="69" spans="1:26" s="125" customFormat="1" ht="45">
      <c r="A69" s="178" t="s">
        <v>310</v>
      </c>
      <c r="B69" s="122"/>
      <c r="C69" s="141" t="s">
        <v>246</v>
      </c>
      <c r="D69" s="153" t="s">
        <v>24</v>
      </c>
      <c r="E69" s="154">
        <v>359</v>
      </c>
      <c r="F69" s="122"/>
      <c r="G69" s="122"/>
      <c r="H69" s="122"/>
      <c r="I69" s="188">
        <v>47453</v>
      </c>
      <c r="J69" s="188">
        <v>47453</v>
      </c>
      <c r="K69" s="115"/>
      <c r="L69" s="193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</row>
    <row r="70" spans="1:26" ht="45">
      <c r="A70" s="178" t="s">
        <v>311</v>
      </c>
      <c r="B70" s="3"/>
      <c r="C70" s="141" t="s">
        <v>247</v>
      </c>
      <c r="D70" s="153" t="s">
        <v>24</v>
      </c>
      <c r="E70" s="154">
        <v>1303.9000000000001</v>
      </c>
      <c r="F70" s="3"/>
      <c r="G70" s="3"/>
      <c r="H70" s="3"/>
      <c r="I70" s="188">
        <v>43837</v>
      </c>
      <c r="J70" s="188">
        <v>43837</v>
      </c>
      <c r="K70" s="113"/>
      <c r="L70" s="193"/>
      <c r="M70" s="49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45">
      <c r="A71" s="178" t="s">
        <v>312</v>
      </c>
      <c r="B71" s="3"/>
      <c r="C71" s="141" t="s">
        <v>248</v>
      </c>
      <c r="D71" s="153" t="s">
        <v>24</v>
      </c>
      <c r="E71" s="154">
        <v>786.1</v>
      </c>
      <c r="F71" s="3"/>
      <c r="G71" s="3"/>
      <c r="H71" s="3"/>
      <c r="I71" s="188">
        <v>34099</v>
      </c>
      <c r="J71" s="188">
        <v>34099</v>
      </c>
      <c r="K71" s="113"/>
      <c r="L71" s="193"/>
      <c r="M71" s="49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45">
      <c r="A72" s="178" t="s">
        <v>313</v>
      </c>
      <c r="B72" s="3"/>
      <c r="C72" s="141" t="s">
        <v>249</v>
      </c>
      <c r="D72" s="153" t="s">
        <v>24</v>
      </c>
      <c r="E72" s="154">
        <v>225</v>
      </c>
      <c r="F72" s="3"/>
      <c r="G72" s="3"/>
      <c r="H72" s="3"/>
      <c r="I72" s="188">
        <v>25467</v>
      </c>
      <c r="J72" s="188" t="s">
        <v>394</v>
      </c>
      <c r="K72" s="113"/>
      <c r="L72" s="192" t="s">
        <v>395</v>
      </c>
      <c r="M72" s="49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8.5">
      <c r="A73" s="181" t="s">
        <v>47</v>
      </c>
      <c r="B73" s="3"/>
      <c r="C73" s="155" t="s">
        <v>98</v>
      </c>
      <c r="D73" s="156" t="s">
        <v>85</v>
      </c>
      <c r="E73" s="157">
        <f>E74</f>
        <v>17</v>
      </c>
      <c r="F73" s="3"/>
      <c r="G73" s="3"/>
      <c r="H73" s="3"/>
      <c r="I73" s="157">
        <f>I74</f>
        <v>16045</v>
      </c>
      <c r="J73" s="157">
        <f>J74</f>
        <v>7140</v>
      </c>
      <c r="K73" s="113"/>
      <c r="L73" s="193"/>
      <c r="M73" s="49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0">
      <c r="A74" s="180" t="s">
        <v>36</v>
      </c>
      <c r="B74" s="3"/>
      <c r="C74" s="158" t="s">
        <v>99</v>
      </c>
      <c r="D74" s="159" t="s">
        <v>85</v>
      </c>
      <c r="E74" s="160">
        <f>SUM(E75:E91)</f>
        <v>17</v>
      </c>
      <c r="F74" s="3"/>
      <c r="G74" s="3"/>
      <c r="H74" s="3"/>
      <c r="I74" s="160">
        <f>SUM(I75:I91)</f>
        <v>16045</v>
      </c>
      <c r="J74" s="160">
        <f>SUM(J75:J91)</f>
        <v>7140</v>
      </c>
      <c r="K74" s="113"/>
      <c r="L74" s="193"/>
      <c r="M74" s="49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60">
      <c r="A75" s="178" t="s">
        <v>33</v>
      </c>
      <c r="B75" s="3"/>
      <c r="C75" s="149" t="s">
        <v>250</v>
      </c>
      <c r="D75" s="153" t="s">
        <v>85</v>
      </c>
      <c r="E75" s="95">
        <v>1</v>
      </c>
      <c r="F75" s="3"/>
      <c r="G75" s="3"/>
      <c r="H75" s="3"/>
      <c r="I75" s="172">
        <v>2390</v>
      </c>
      <c r="J75" s="172" t="s">
        <v>394</v>
      </c>
      <c r="K75" s="113"/>
      <c r="L75" s="192" t="s">
        <v>395</v>
      </c>
      <c r="M75" s="49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68.25" customHeight="1">
      <c r="A76" s="178" t="s">
        <v>34</v>
      </c>
      <c r="B76" s="3"/>
      <c r="C76" s="151" t="s">
        <v>251</v>
      </c>
      <c r="D76" s="153" t="s">
        <v>85</v>
      </c>
      <c r="E76" s="95">
        <v>1</v>
      </c>
      <c r="F76" s="3"/>
      <c r="G76" s="3"/>
      <c r="H76" s="3"/>
      <c r="I76" s="172">
        <v>2173</v>
      </c>
      <c r="J76" s="172" t="s">
        <v>394</v>
      </c>
      <c r="K76" s="114"/>
      <c r="L76" s="192" t="s">
        <v>395</v>
      </c>
      <c r="M76" s="49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90" customHeight="1">
      <c r="A77" s="178" t="s">
        <v>35</v>
      </c>
      <c r="B77" s="3"/>
      <c r="C77" s="152" t="s">
        <v>252</v>
      </c>
      <c r="D77" s="153" t="s">
        <v>85</v>
      </c>
      <c r="E77" s="95">
        <v>1</v>
      </c>
      <c r="F77" s="3"/>
      <c r="G77" s="3"/>
      <c r="H77" s="3"/>
      <c r="I77" s="172">
        <v>3068</v>
      </c>
      <c r="J77" s="172" t="s">
        <v>394</v>
      </c>
      <c r="K77" s="113"/>
      <c r="L77" s="192" t="s">
        <v>395</v>
      </c>
      <c r="M77" s="49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s="51" customFormat="1" ht="54" customHeight="1">
      <c r="A78" s="178" t="s">
        <v>48</v>
      </c>
      <c r="B78" s="49"/>
      <c r="C78" s="141" t="s">
        <v>253</v>
      </c>
      <c r="D78" s="153" t="s">
        <v>85</v>
      </c>
      <c r="E78" s="95">
        <v>1</v>
      </c>
      <c r="F78" s="49"/>
      <c r="G78" s="49"/>
      <c r="H78" s="49"/>
      <c r="I78" s="172">
        <v>87</v>
      </c>
      <c r="J78" s="172">
        <v>87</v>
      </c>
      <c r="K78" s="114"/>
      <c r="L78" s="55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60" customHeight="1">
      <c r="A79" s="178" t="s">
        <v>49</v>
      </c>
      <c r="B79" s="3"/>
      <c r="C79" s="141" t="s">
        <v>254</v>
      </c>
      <c r="D79" s="153" t="s">
        <v>85</v>
      </c>
      <c r="E79" s="95">
        <v>1</v>
      </c>
      <c r="F79" s="3"/>
      <c r="G79" s="3"/>
      <c r="H79" s="3"/>
      <c r="I79" s="172">
        <v>1250</v>
      </c>
      <c r="J79" s="172">
        <v>1250</v>
      </c>
      <c r="K79" s="113"/>
      <c r="L79" s="194"/>
      <c r="M79" s="49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69" customHeight="1">
      <c r="A80" s="178" t="s">
        <v>50</v>
      </c>
      <c r="B80" s="3"/>
      <c r="C80" s="141" t="s">
        <v>255</v>
      </c>
      <c r="D80" s="153" t="s">
        <v>85</v>
      </c>
      <c r="E80" s="95">
        <v>1</v>
      </c>
      <c r="F80" s="3"/>
      <c r="G80" s="3"/>
      <c r="H80" s="3"/>
      <c r="I80" s="172">
        <v>1211</v>
      </c>
      <c r="J80" s="172">
        <v>1211</v>
      </c>
      <c r="K80" s="113"/>
      <c r="L80" s="194"/>
      <c r="M80" s="49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45" customHeight="1">
      <c r="A81" s="178" t="s">
        <v>51</v>
      </c>
      <c r="B81" s="3"/>
      <c r="C81" s="141" t="s">
        <v>232</v>
      </c>
      <c r="D81" s="153" t="s">
        <v>85</v>
      </c>
      <c r="E81" s="95">
        <v>1</v>
      </c>
      <c r="F81" s="3"/>
      <c r="G81" s="3"/>
      <c r="H81" s="3"/>
      <c r="I81" s="172">
        <v>447</v>
      </c>
      <c r="J81" s="172" t="s">
        <v>394</v>
      </c>
      <c r="K81" s="113"/>
      <c r="L81" s="192" t="s">
        <v>395</v>
      </c>
      <c r="M81" s="49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58.5" customHeight="1">
      <c r="A82" s="178" t="s">
        <v>52</v>
      </c>
      <c r="B82" s="3"/>
      <c r="C82" s="141" t="s">
        <v>234</v>
      </c>
      <c r="D82" s="153" t="s">
        <v>85</v>
      </c>
      <c r="E82" s="95">
        <v>1</v>
      </c>
      <c r="F82" s="3"/>
      <c r="G82" s="3"/>
      <c r="H82" s="3"/>
      <c r="I82" s="172">
        <v>416</v>
      </c>
      <c r="J82" s="172">
        <v>416</v>
      </c>
      <c r="K82" s="113"/>
      <c r="L82" s="194"/>
      <c r="M82" s="49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56.25" customHeight="1">
      <c r="A83" s="178" t="s">
        <v>314</v>
      </c>
      <c r="B83" s="3"/>
      <c r="C83" s="141" t="s">
        <v>235</v>
      </c>
      <c r="D83" s="153" t="s">
        <v>85</v>
      </c>
      <c r="E83" s="95">
        <v>1</v>
      </c>
      <c r="F83" s="3"/>
      <c r="G83" s="3"/>
      <c r="H83" s="3"/>
      <c r="I83" s="172">
        <v>509</v>
      </c>
      <c r="J83" s="172">
        <v>509</v>
      </c>
      <c r="K83" s="113"/>
      <c r="L83" s="194"/>
      <c r="M83" s="49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69" customHeight="1">
      <c r="A84" s="178" t="s">
        <v>315</v>
      </c>
      <c r="B84" s="3"/>
      <c r="C84" s="141" t="s">
        <v>236</v>
      </c>
      <c r="D84" s="153" t="s">
        <v>85</v>
      </c>
      <c r="E84" s="95">
        <v>1</v>
      </c>
      <c r="F84" s="3"/>
      <c r="G84" s="3"/>
      <c r="H84" s="3"/>
      <c r="I84" s="172">
        <v>381</v>
      </c>
      <c r="J84" s="172" t="s">
        <v>394</v>
      </c>
      <c r="K84" s="113"/>
      <c r="L84" s="192" t="s">
        <v>395</v>
      </c>
      <c r="M84" s="49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69" customHeight="1">
      <c r="A85" s="178" t="s">
        <v>316</v>
      </c>
      <c r="B85" s="3"/>
      <c r="C85" s="141" t="s">
        <v>240</v>
      </c>
      <c r="D85" s="153" t="s">
        <v>85</v>
      </c>
      <c r="E85" s="95">
        <v>1</v>
      </c>
      <c r="F85" s="3"/>
      <c r="G85" s="3"/>
      <c r="H85" s="3"/>
      <c r="I85" s="172">
        <v>250</v>
      </c>
      <c r="J85" s="172">
        <v>250</v>
      </c>
      <c r="K85" s="113"/>
      <c r="L85" s="194"/>
      <c r="M85" s="49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58.5" customHeight="1">
      <c r="A86" s="178" t="s">
        <v>317</v>
      </c>
      <c r="B86" s="3"/>
      <c r="C86" s="141" t="s">
        <v>242</v>
      </c>
      <c r="D86" s="153" t="s">
        <v>85</v>
      </c>
      <c r="E86" s="95">
        <v>1</v>
      </c>
      <c r="F86" s="3"/>
      <c r="G86" s="3"/>
      <c r="H86" s="3"/>
      <c r="I86" s="172">
        <v>761</v>
      </c>
      <c r="J86" s="172">
        <v>761</v>
      </c>
      <c r="K86" s="113"/>
      <c r="L86" s="194"/>
      <c r="M86" s="49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82.5" customHeight="1">
      <c r="A87" s="178" t="s">
        <v>318</v>
      </c>
      <c r="B87" s="3"/>
      <c r="C87" s="141" t="s">
        <v>244</v>
      </c>
      <c r="D87" s="153" t="s">
        <v>85</v>
      </c>
      <c r="E87" s="95">
        <v>1</v>
      </c>
      <c r="F87" s="3"/>
      <c r="G87" s="3"/>
      <c r="H87" s="3"/>
      <c r="I87" s="172">
        <v>446</v>
      </c>
      <c r="J87" s="172" t="s">
        <v>394</v>
      </c>
      <c r="K87" s="113"/>
      <c r="L87" s="192" t="s">
        <v>395</v>
      </c>
      <c r="M87" s="49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55.5" customHeight="1">
      <c r="A88" s="178" t="s">
        <v>319</v>
      </c>
      <c r="B88" s="3"/>
      <c r="C88" s="141" t="s">
        <v>245</v>
      </c>
      <c r="D88" s="153" t="s">
        <v>85</v>
      </c>
      <c r="E88" s="95">
        <v>1</v>
      </c>
      <c r="F88" s="3"/>
      <c r="G88" s="3"/>
      <c r="H88" s="3"/>
      <c r="I88" s="172">
        <v>1178</v>
      </c>
      <c r="J88" s="172">
        <v>1178</v>
      </c>
      <c r="K88" s="113"/>
      <c r="L88" s="194"/>
      <c r="M88" s="49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57.75" customHeight="1">
      <c r="A89" s="178" t="s">
        <v>320</v>
      </c>
      <c r="B89" s="3"/>
      <c r="C89" s="141" t="s">
        <v>246</v>
      </c>
      <c r="D89" s="153" t="s">
        <v>85</v>
      </c>
      <c r="E89" s="95">
        <v>1</v>
      </c>
      <c r="F89" s="3"/>
      <c r="G89" s="3"/>
      <c r="H89" s="3"/>
      <c r="I89" s="172">
        <v>559</v>
      </c>
      <c r="J89" s="172">
        <v>559</v>
      </c>
      <c r="K89" s="113"/>
      <c r="L89" s="194"/>
      <c r="M89" s="49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47.25" customHeight="1">
      <c r="A90" s="178" t="s">
        <v>321</v>
      </c>
      <c r="B90" s="3"/>
      <c r="C90" s="141" t="s">
        <v>247</v>
      </c>
      <c r="D90" s="153" t="s">
        <v>85</v>
      </c>
      <c r="E90" s="95">
        <v>1</v>
      </c>
      <c r="F90" s="3"/>
      <c r="G90" s="3"/>
      <c r="H90" s="3"/>
      <c r="I90" s="172">
        <v>517</v>
      </c>
      <c r="J90" s="172">
        <v>517</v>
      </c>
      <c r="K90" s="113"/>
      <c r="L90" s="194"/>
      <c r="M90" s="49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52.5" customHeight="1">
      <c r="A91" s="178" t="s">
        <v>322</v>
      </c>
      <c r="B91" s="3"/>
      <c r="C91" s="141" t="s">
        <v>248</v>
      </c>
      <c r="D91" s="153" t="s">
        <v>85</v>
      </c>
      <c r="E91" s="95">
        <v>1</v>
      </c>
      <c r="F91" s="3"/>
      <c r="G91" s="3"/>
      <c r="H91" s="3"/>
      <c r="I91" s="172">
        <v>402</v>
      </c>
      <c r="J91" s="172">
        <v>402</v>
      </c>
      <c r="K91" s="113"/>
      <c r="L91" s="194"/>
      <c r="M91" s="49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1.5" customHeight="1">
      <c r="A92" s="181" t="s">
        <v>63</v>
      </c>
      <c r="B92" s="3"/>
      <c r="C92" s="155" t="s">
        <v>100</v>
      </c>
      <c r="D92" s="156" t="s">
        <v>101</v>
      </c>
      <c r="E92" s="157">
        <f>E93+E95+E164+E183</f>
        <v>89</v>
      </c>
      <c r="F92" s="3"/>
      <c r="G92" s="3"/>
      <c r="H92" s="3"/>
      <c r="I92" s="157">
        <f>I93+I95+I164+I183</f>
        <v>24146.67</v>
      </c>
      <c r="J92" s="157">
        <f>J93+J95+J164+J183</f>
        <v>24145.67</v>
      </c>
      <c r="K92" s="113"/>
      <c r="L92" s="194"/>
      <c r="M92" s="49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>
      <c r="A93" s="181" t="s">
        <v>38</v>
      </c>
      <c r="B93" s="3"/>
      <c r="C93" s="161" t="s">
        <v>100</v>
      </c>
      <c r="D93" s="162" t="s">
        <v>101</v>
      </c>
      <c r="E93" s="163">
        <f>SUM(E94:E94)</f>
        <v>1</v>
      </c>
      <c r="F93" s="3"/>
      <c r="G93" s="3"/>
      <c r="H93" s="3"/>
      <c r="I93" s="163">
        <f>SUM(I94:I94)</f>
        <v>6662.67</v>
      </c>
      <c r="J93" s="163">
        <f>SUM(J94:J94)</f>
        <v>6662.67</v>
      </c>
      <c r="K93" s="113"/>
      <c r="L93" s="194"/>
      <c r="M93" s="49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57.75" customHeight="1">
      <c r="A94" s="178" t="s">
        <v>141</v>
      </c>
      <c r="B94" s="3"/>
      <c r="C94" s="151" t="s">
        <v>256</v>
      </c>
      <c r="D94" s="164"/>
      <c r="E94" s="95">
        <v>1</v>
      </c>
      <c r="F94" s="3"/>
      <c r="G94" s="3"/>
      <c r="H94" s="3"/>
      <c r="I94" s="189">
        <v>6662.67</v>
      </c>
      <c r="J94" s="189">
        <v>6662.67</v>
      </c>
      <c r="K94" s="113"/>
      <c r="L94" s="194"/>
      <c r="M94" s="49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5.5" customHeight="1">
      <c r="A95" s="181" t="s">
        <v>39</v>
      </c>
      <c r="B95" s="3"/>
      <c r="C95" s="161" t="s">
        <v>143</v>
      </c>
      <c r="D95" s="162" t="s">
        <v>196</v>
      </c>
      <c r="E95" s="163">
        <f>E96+E109+E127+E146</f>
        <v>64</v>
      </c>
      <c r="F95" s="3"/>
      <c r="G95" s="3"/>
      <c r="H95" s="3"/>
      <c r="I95" s="163">
        <f>I96+I109+I127+I146</f>
        <v>8503</v>
      </c>
      <c r="J95" s="163">
        <f>J96+J109+J127+J146</f>
        <v>8502</v>
      </c>
      <c r="K95" s="113"/>
      <c r="L95" s="194"/>
      <c r="M95" s="49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8.5" customHeight="1">
      <c r="A96" s="178" t="s">
        <v>144</v>
      </c>
      <c r="B96" s="3"/>
      <c r="C96" s="158" t="s">
        <v>257</v>
      </c>
      <c r="D96" s="159" t="s">
        <v>196</v>
      </c>
      <c r="E96" s="160">
        <f>SUM(E97:E108)</f>
        <v>12</v>
      </c>
      <c r="F96" s="3"/>
      <c r="G96" s="3"/>
      <c r="H96" s="3"/>
      <c r="I96" s="160">
        <f>SUM(I97:I108)</f>
        <v>1151</v>
      </c>
      <c r="J96" s="160">
        <f>SUM(J97:J108)</f>
        <v>1151</v>
      </c>
      <c r="K96" s="113"/>
      <c r="L96" s="194"/>
      <c r="M96" s="49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59.25" customHeight="1">
      <c r="A97" s="178" t="s">
        <v>145</v>
      </c>
      <c r="B97" s="3"/>
      <c r="C97" s="165" t="s">
        <v>258</v>
      </c>
      <c r="D97" s="147"/>
      <c r="E97" s="166">
        <v>1</v>
      </c>
      <c r="F97" s="3"/>
      <c r="G97" s="3"/>
      <c r="H97" s="3"/>
      <c r="I97" s="190">
        <v>94</v>
      </c>
      <c r="J97" s="190">
        <v>94</v>
      </c>
      <c r="K97" s="113"/>
      <c r="L97" s="194"/>
      <c r="M97" s="49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59.25" customHeight="1">
      <c r="A98" s="178" t="s">
        <v>146</v>
      </c>
      <c r="B98" s="3"/>
      <c r="C98" s="167" t="s">
        <v>259</v>
      </c>
      <c r="D98" s="147"/>
      <c r="E98" s="168">
        <v>1</v>
      </c>
      <c r="F98" s="3"/>
      <c r="G98" s="3"/>
      <c r="H98" s="3"/>
      <c r="I98" s="190">
        <v>94</v>
      </c>
      <c r="J98" s="190">
        <v>94</v>
      </c>
      <c r="K98" s="113"/>
      <c r="L98" s="194"/>
      <c r="M98" s="49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57.75" customHeight="1">
      <c r="A99" s="178" t="s">
        <v>147</v>
      </c>
      <c r="B99" s="3"/>
      <c r="C99" s="165" t="s">
        <v>260</v>
      </c>
      <c r="D99" s="147"/>
      <c r="E99" s="168">
        <v>1</v>
      </c>
      <c r="F99" s="3"/>
      <c r="G99" s="3"/>
      <c r="H99" s="3"/>
      <c r="I99" s="190">
        <v>94</v>
      </c>
      <c r="J99" s="190">
        <v>94</v>
      </c>
      <c r="K99" s="113"/>
      <c r="L99" s="194"/>
      <c r="M99" s="49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69" customHeight="1">
      <c r="A100" s="178" t="s">
        <v>148</v>
      </c>
      <c r="B100" s="3"/>
      <c r="C100" s="165" t="s">
        <v>261</v>
      </c>
      <c r="D100" s="147"/>
      <c r="E100" s="166">
        <v>1</v>
      </c>
      <c r="F100" s="3"/>
      <c r="G100" s="3"/>
      <c r="H100" s="3"/>
      <c r="I100" s="190">
        <v>94</v>
      </c>
      <c r="J100" s="190">
        <v>94</v>
      </c>
      <c r="K100" s="113"/>
      <c r="L100" s="194"/>
      <c r="M100" s="49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69" customHeight="1">
      <c r="A101" s="178" t="s">
        <v>149</v>
      </c>
      <c r="B101" s="3"/>
      <c r="C101" s="165" t="s">
        <v>262</v>
      </c>
      <c r="D101" s="147"/>
      <c r="E101" s="168">
        <v>1</v>
      </c>
      <c r="F101" s="3"/>
      <c r="G101" s="3"/>
      <c r="H101" s="3"/>
      <c r="I101" s="190">
        <v>94</v>
      </c>
      <c r="J101" s="190">
        <v>94</v>
      </c>
      <c r="K101" s="113"/>
      <c r="L101" s="194"/>
      <c r="M101" s="49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45">
      <c r="A102" s="178" t="s">
        <v>150</v>
      </c>
      <c r="B102" s="3"/>
      <c r="C102" s="165" t="s">
        <v>263</v>
      </c>
      <c r="D102" s="147"/>
      <c r="E102" s="168">
        <v>1</v>
      </c>
      <c r="F102" s="3"/>
      <c r="G102" s="3"/>
      <c r="H102" s="3"/>
      <c r="I102" s="190">
        <v>87</v>
      </c>
      <c r="J102" s="190">
        <v>87</v>
      </c>
      <c r="K102" s="19"/>
      <c r="L102" s="49"/>
      <c r="M102" s="49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45">
      <c r="A103" s="178" t="s">
        <v>151</v>
      </c>
      <c r="B103" s="3"/>
      <c r="C103" s="165" t="s">
        <v>264</v>
      </c>
      <c r="D103" s="147"/>
      <c r="E103" s="168">
        <v>1</v>
      </c>
      <c r="F103" s="3"/>
      <c r="G103" s="3"/>
      <c r="H103" s="3"/>
      <c r="I103" s="190">
        <v>94</v>
      </c>
      <c r="J103" s="190">
        <v>94</v>
      </c>
      <c r="K103" s="16"/>
      <c r="L103" s="49"/>
      <c r="M103" s="49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45">
      <c r="A104" s="178" t="s">
        <v>152</v>
      </c>
      <c r="B104" s="3"/>
      <c r="C104" s="165" t="s">
        <v>265</v>
      </c>
      <c r="D104" s="147"/>
      <c r="E104" s="168">
        <v>1</v>
      </c>
      <c r="F104" s="3"/>
      <c r="G104" s="3"/>
      <c r="H104" s="3"/>
      <c r="I104" s="190">
        <v>100</v>
      </c>
      <c r="J104" s="190">
        <v>100</v>
      </c>
      <c r="K104" s="113"/>
      <c r="L104" s="253"/>
      <c r="M104" s="49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60">
      <c r="A105" s="178" t="s">
        <v>153</v>
      </c>
      <c r="B105" s="3"/>
      <c r="C105" s="165" t="s">
        <v>266</v>
      </c>
      <c r="D105" s="147"/>
      <c r="E105" s="168">
        <v>1</v>
      </c>
      <c r="F105" s="3"/>
      <c r="G105" s="3"/>
      <c r="H105" s="3"/>
      <c r="I105" s="190">
        <v>100</v>
      </c>
      <c r="J105" s="190">
        <v>100</v>
      </c>
      <c r="K105" s="113"/>
      <c r="L105" s="254"/>
      <c r="M105" s="49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45">
      <c r="A106" s="178" t="s">
        <v>323</v>
      </c>
      <c r="B106" s="3"/>
      <c r="C106" s="169" t="s">
        <v>267</v>
      </c>
      <c r="D106" s="147"/>
      <c r="E106" s="168">
        <v>1</v>
      </c>
      <c r="F106" s="3"/>
      <c r="G106" s="3"/>
      <c r="H106" s="3"/>
      <c r="I106" s="190">
        <v>100</v>
      </c>
      <c r="J106" s="190">
        <v>100</v>
      </c>
      <c r="K106" s="113"/>
      <c r="L106" s="254"/>
      <c r="M106" s="49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60">
      <c r="A107" s="178" t="s">
        <v>324</v>
      </c>
      <c r="B107" s="3"/>
      <c r="C107" s="165" t="s">
        <v>268</v>
      </c>
      <c r="D107" s="147"/>
      <c r="E107" s="166">
        <v>1</v>
      </c>
      <c r="F107" s="3"/>
      <c r="G107" s="3"/>
      <c r="H107" s="3"/>
      <c r="I107" s="190">
        <v>100</v>
      </c>
      <c r="J107" s="190">
        <v>100</v>
      </c>
      <c r="K107" s="113"/>
      <c r="L107" s="255"/>
      <c r="M107" s="49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65.25" customHeight="1">
      <c r="A108" s="178" t="s">
        <v>325</v>
      </c>
      <c r="B108" s="3"/>
      <c r="C108" s="167" t="s">
        <v>269</v>
      </c>
      <c r="D108" s="147"/>
      <c r="E108" s="168">
        <v>1</v>
      </c>
      <c r="F108" s="3"/>
      <c r="G108" s="3"/>
      <c r="H108" s="3"/>
      <c r="I108" s="190">
        <v>100</v>
      </c>
      <c r="J108" s="190">
        <v>100</v>
      </c>
      <c r="K108" s="16"/>
      <c r="L108" s="105"/>
      <c r="M108" s="49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>
      <c r="A109" s="180" t="s">
        <v>154</v>
      </c>
      <c r="B109" s="3"/>
      <c r="C109" s="158" t="s">
        <v>270</v>
      </c>
      <c r="D109" s="159" t="s">
        <v>196</v>
      </c>
      <c r="E109" s="160">
        <f>SUM(E110:E126)</f>
        <v>17</v>
      </c>
      <c r="F109" s="3"/>
      <c r="G109" s="3"/>
      <c r="H109" s="3"/>
      <c r="I109" s="160">
        <f>SUM(I110:I126)</f>
        <v>3351</v>
      </c>
      <c r="J109" s="160">
        <f>SUM(J110:J126)</f>
        <v>3350</v>
      </c>
      <c r="K109" s="113"/>
      <c r="L109" s="106"/>
      <c r="M109" s="49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60">
      <c r="A110" s="178" t="s">
        <v>155</v>
      </c>
      <c r="B110" s="3"/>
      <c r="C110" s="165" t="s">
        <v>261</v>
      </c>
      <c r="D110" s="170" t="s">
        <v>101</v>
      </c>
      <c r="E110" s="168">
        <v>1</v>
      </c>
      <c r="F110" s="3"/>
      <c r="G110" s="3"/>
      <c r="H110" s="3"/>
      <c r="I110" s="190">
        <v>513</v>
      </c>
      <c r="J110" s="190">
        <v>513</v>
      </c>
      <c r="K110" s="113"/>
      <c r="L110" s="106"/>
      <c r="M110" s="49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60">
      <c r="A111" s="178" t="s">
        <v>156</v>
      </c>
      <c r="B111" s="3"/>
      <c r="C111" s="165" t="s">
        <v>268</v>
      </c>
      <c r="D111" s="170" t="s">
        <v>101</v>
      </c>
      <c r="E111" s="168">
        <v>1</v>
      </c>
      <c r="F111" s="3"/>
      <c r="G111" s="3"/>
      <c r="H111" s="3"/>
      <c r="I111" s="190">
        <v>257</v>
      </c>
      <c r="J111" s="113">
        <v>256</v>
      </c>
      <c r="K111" s="113"/>
      <c r="L111" s="106"/>
      <c r="M111" s="49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45">
      <c r="A112" s="178" t="s">
        <v>157</v>
      </c>
      <c r="B112" s="3"/>
      <c r="C112" s="165" t="s">
        <v>258</v>
      </c>
      <c r="D112" s="170" t="s">
        <v>101</v>
      </c>
      <c r="E112" s="168">
        <v>1</v>
      </c>
      <c r="F112" s="3"/>
      <c r="G112" s="3"/>
      <c r="H112" s="3"/>
      <c r="I112" s="190">
        <v>154</v>
      </c>
      <c r="J112" s="190">
        <v>154</v>
      </c>
      <c r="K112" s="113"/>
      <c r="L112" s="49"/>
      <c r="M112" s="49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45">
      <c r="A113" s="178" t="s">
        <v>158</v>
      </c>
      <c r="B113" s="3"/>
      <c r="C113" s="165" t="s">
        <v>271</v>
      </c>
      <c r="D113" s="170" t="s">
        <v>101</v>
      </c>
      <c r="E113" s="168">
        <v>1</v>
      </c>
      <c r="F113" s="3"/>
      <c r="G113" s="3"/>
      <c r="H113" s="3"/>
      <c r="I113" s="190">
        <v>51</v>
      </c>
      <c r="J113" s="190">
        <v>51</v>
      </c>
      <c r="K113" s="113"/>
      <c r="L113" s="49"/>
      <c r="M113" s="49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45">
      <c r="A114" s="178" t="s">
        <v>159</v>
      </c>
      <c r="B114" s="3"/>
      <c r="C114" s="165" t="s">
        <v>272</v>
      </c>
      <c r="D114" s="170" t="s">
        <v>101</v>
      </c>
      <c r="E114" s="168">
        <v>1</v>
      </c>
      <c r="F114" s="3"/>
      <c r="G114" s="3"/>
      <c r="H114" s="3"/>
      <c r="I114" s="190">
        <v>205</v>
      </c>
      <c r="J114" s="190">
        <v>205</v>
      </c>
      <c r="K114" s="113"/>
      <c r="L114" s="49"/>
      <c r="M114" s="49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60">
      <c r="A115" s="178" t="s">
        <v>160</v>
      </c>
      <c r="B115" s="3"/>
      <c r="C115" s="165" t="s">
        <v>266</v>
      </c>
      <c r="D115" s="170" t="s">
        <v>101</v>
      </c>
      <c r="E115" s="168">
        <v>1</v>
      </c>
      <c r="F115" s="3"/>
      <c r="G115" s="3"/>
      <c r="H115" s="3"/>
      <c r="I115" s="190">
        <v>124</v>
      </c>
      <c r="J115" s="190">
        <v>124</v>
      </c>
      <c r="K115" s="113"/>
      <c r="L115" s="49"/>
      <c r="M115" s="49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45">
      <c r="A116" s="178" t="s">
        <v>161</v>
      </c>
      <c r="B116" s="3"/>
      <c r="C116" s="165" t="s">
        <v>262</v>
      </c>
      <c r="D116" s="170" t="s">
        <v>101</v>
      </c>
      <c r="E116" s="168">
        <v>1</v>
      </c>
      <c r="F116" s="3"/>
      <c r="G116" s="3"/>
      <c r="H116" s="3"/>
      <c r="I116" s="190">
        <v>103</v>
      </c>
      <c r="J116" s="190">
        <v>103</v>
      </c>
      <c r="K116" s="113"/>
      <c r="L116" s="49"/>
      <c r="M116" s="49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45">
      <c r="A117" s="178" t="s">
        <v>162</v>
      </c>
      <c r="B117" s="3"/>
      <c r="C117" s="165" t="s">
        <v>260</v>
      </c>
      <c r="D117" s="170" t="s">
        <v>101</v>
      </c>
      <c r="E117" s="168">
        <v>1</v>
      </c>
      <c r="F117" s="3"/>
      <c r="G117" s="3"/>
      <c r="H117" s="3"/>
      <c r="I117" s="190">
        <v>197</v>
      </c>
      <c r="J117" s="190">
        <v>197</v>
      </c>
      <c r="K117" s="113"/>
      <c r="L117" s="49"/>
      <c r="M117" s="49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45">
      <c r="A118" s="178" t="s">
        <v>326</v>
      </c>
      <c r="B118" s="3"/>
      <c r="C118" s="165" t="s">
        <v>263</v>
      </c>
      <c r="D118" s="170" t="s">
        <v>101</v>
      </c>
      <c r="E118" s="168">
        <v>1</v>
      </c>
      <c r="F118" s="3"/>
      <c r="G118" s="3"/>
      <c r="H118" s="3"/>
      <c r="I118" s="190">
        <v>103</v>
      </c>
      <c r="J118" s="190">
        <v>103</v>
      </c>
      <c r="K118" s="113"/>
      <c r="L118" s="49"/>
      <c r="M118" s="49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45">
      <c r="A119" s="178" t="s">
        <v>327</v>
      </c>
      <c r="B119" s="3"/>
      <c r="C119" s="165" t="s">
        <v>265</v>
      </c>
      <c r="D119" s="170" t="s">
        <v>101</v>
      </c>
      <c r="E119" s="168">
        <v>1</v>
      </c>
      <c r="F119" s="3"/>
      <c r="G119" s="3"/>
      <c r="H119" s="3"/>
      <c r="I119" s="190">
        <v>105</v>
      </c>
      <c r="J119" s="190">
        <v>105</v>
      </c>
      <c r="K119" s="113"/>
      <c r="L119" s="49"/>
      <c r="M119" s="49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45">
      <c r="A120" s="178" t="s">
        <v>328</v>
      </c>
      <c r="B120" s="3"/>
      <c r="C120" s="165" t="s">
        <v>273</v>
      </c>
      <c r="D120" s="170" t="s">
        <v>101</v>
      </c>
      <c r="E120" s="168">
        <v>1</v>
      </c>
      <c r="F120" s="3"/>
      <c r="G120" s="3"/>
      <c r="H120" s="3"/>
      <c r="I120" s="190">
        <v>205</v>
      </c>
      <c r="J120" s="190">
        <v>205</v>
      </c>
      <c r="K120" s="113"/>
      <c r="L120" s="49"/>
      <c r="M120" s="49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45">
      <c r="A121" s="178" t="s">
        <v>329</v>
      </c>
      <c r="B121" s="3"/>
      <c r="C121" s="165" t="s">
        <v>274</v>
      </c>
      <c r="D121" s="170" t="s">
        <v>101</v>
      </c>
      <c r="E121" s="168">
        <v>1</v>
      </c>
      <c r="F121" s="3"/>
      <c r="G121" s="3"/>
      <c r="H121" s="3"/>
      <c r="I121" s="190">
        <v>308</v>
      </c>
      <c r="J121" s="190">
        <v>308</v>
      </c>
      <c r="K121" s="113"/>
      <c r="L121" s="49"/>
      <c r="M121" s="49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45">
      <c r="A122" s="178" t="s">
        <v>330</v>
      </c>
      <c r="B122" s="3"/>
      <c r="C122" s="165" t="s">
        <v>264</v>
      </c>
      <c r="D122" s="170" t="s">
        <v>101</v>
      </c>
      <c r="E122" s="168">
        <v>1</v>
      </c>
      <c r="F122" s="3"/>
      <c r="G122" s="3"/>
      <c r="H122" s="3"/>
      <c r="I122" s="190">
        <v>308</v>
      </c>
      <c r="J122" s="190">
        <v>308</v>
      </c>
      <c r="K122" s="16"/>
      <c r="L122" s="49"/>
      <c r="M122" s="49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60">
      <c r="A123" s="178" t="s">
        <v>331</v>
      </c>
      <c r="B123" s="3"/>
      <c r="C123" s="167" t="s">
        <v>259</v>
      </c>
      <c r="D123" s="170" t="s">
        <v>101</v>
      </c>
      <c r="E123" s="168">
        <v>1</v>
      </c>
      <c r="F123" s="3"/>
      <c r="G123" s="3"/>
      <c r="H123" s="3"/>
      <c r="I123" s="190">
        <v>205</v>
      </c>
      <c r="J123" s="190">
        <v>205</v>
      </c>
      <c r="K123" s="113"/>
      <c r="L123" s="49"/>
      <c r="M123" s="49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60">
      <c r="A124" s="178" t="s">
        <v>332</v>
      </c>
      <c r="B124" s="3"/>
      <c r="C124" s="167" t="s">
        <v>275</v>
      </c>
      <c r="D124" s="170" t="s">
        <v>101</v>
      </c>
      <c r="E124" s="168">
        <v>1</v>
      </c>
      <c r="F124" s="3"/>
      <c r="G124" s="3"/>
      <c r="H124" s="3"/>
      <c r="I124" s="190">
        <v>103</v>
      </c>
      <c r="J124" s="190">
        <v>103</v>
      </c>
      <c r="K124" s="16"/>
      <c r="L124" s="49"/>
      <c r="M124" s="49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60">
      <c r="A125" s="178" t="s">
        <v>333</v>
      </c>
      <c r="B125" s="3"/>
      <c r="C125" s="167" t="s">
        <v>269</v>
      </c>
      <c r="D125" s="170" t="s">
        <v>101</v>
      </c>
      <c r="E125" s="168">
        <v>1</v>
      </c>
      <c r="F125" s="3"/>
      <c r="G125" s="3"/>
      <c r="H125" s="3"/>
      <c r="I125" s="190">
        <v>205</v>
      </c>
      <c r="J125" s="190">
        <v>205</v>
      </c>
      <c r="K125" s="113"/>
      <c r="L125" s="49"/>
      <c r="M125" s="49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45">
      <c r="A126" s="178" t="s">
        <v>334</v>
      </c>
      <c r="B126" s="3"/>
      <c r="C126" s="169" t="s">
        <v>267</v>
      </c>
      <c r="D126" s="170" t="s">
        <v>101</v>
      </c>
      <c r="E126" s="168">
        <v>1</v>
      </c>
      <c r="F126" s="3"/>
      <c r="G126" s="3"/>
      <c r="H126" s="3"/>
      <c r="I126" s="190">
        <v>205</v>
      </c>
      <c r="J126" s="190">
        <v>205</v>
      </c>
      <c r="K126" s="113"/>
      <c r="L126" s="105"/>
      <c r="M126" s="49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41.25" customHeight="1">
      <c r="A127" s="178" t="s">
        <v>163</v>
      </c>
      <c r="B127" s="3"/>
      <c r="C127" s="158" t="s">
        <v>276</v>
      </c>
      <c r="D127" s="159" t="s">
        <v>196</v>
      </c>
      <c r="E127" s="160">
        <f>SUM(E128:E145)</f>
        <v>18</v>
      </c>
      <c r="F127" s="3"/>
      <c r="G127" s="3"/>
      <c r="H127" s="3"/>
      <c r="I127" s="160">
        <f>SUM(I128:I145)</f>
        <v>2556</v>
      </c>
      <c r="J127" s="160">
        <f>SUM(J128:J145)</f>
        <v>2556</v>
      </c>
      <c r="K127" s="113"/>
      <c r="L127" s="253"/>
      <c r="M127" s="49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45">
      <c r="A128" s="178" t="s">
        <v>164</v>
      </c>
      <c r="B128" s="3"/>
      <c r="C128" s="165" t="s">
        <v>277</v>
      </c>
      <c r="D128" s="170" t="s">
        <v>101</v>
      </c>
      <c r="E128" s="168">
        <v>1</v>
      </c>
      <c r="F128" s="3"/>
      <c r="G128" s="3"/>
      <c r="H128" s="3"/>
      <c r="I128" s="190">
        <v>87</v>
      </c>
      <c r="J128" s="190">
        <v>87</v>
      </c>
      <c r="K128" s="113"/>
      <c r="L128" s="254"/>
      <c r="M128" s="49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45">
      <c r="A129" s="178" t="s">
        <v>165</v>
      </c>
      <c r="B129" s="3"/>
      <c r="C129" s="169" t="s">
        <v>267</v>
      </c>
      <c r="D129" s="170" t="s">
        <v>101</v>
      </c>
      <c r="E129" s="168">
        <v>1</v>
      </c>
      <c r="F129" s="3"/>
      <c r="G129" s="3"/>
      <c r="H129" s="3"/>
      <c r="I129" s="190">
        <v>147</v>
      </c>
      <c r="J129" s="190">
        <v>147</v>
      </c>
      <c r="K129" s="113"/>
      <c r="L129" s="254"/>
      <c r="M129" s="49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60">
      <c r="A130" s="178" t="s">
        <v>166</v>
      </c>
      <c r="B130" s="3"/>
      <c r="C130" s="167" t="s">
        <v>269</v>
      </c>
      <c r="D130" s="170" t="s">
        <v>101</v>
      </c>
      <c r="E130" s="168">
        <v>1</v>
      </c>
      <c r="F130" s="3"/>
      <c r="G130" s="3"/>
      <c r="H130" s="3"/>
      <c r="I130" s="190">
        <v>143</v>
      </c>
      <c r="J130" s="190">
        <v>143</v>
      </c>
      <c r="K130" s="113"/>
      <c r="L130" s="255"/>
      <c r="M130" s="49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60">
      <c r="A131" s="178" t="s">
        <v>167</v>
      </c>
      <c r="B131" s="3"/>
      <c r="C131" s="165" t="s">
        <v>266</v>
      </c>
      <c r="D131" s="170" t="s">
        <v>101</v>
      </c>
      <c r="E131" s="168">
        <v>1</v>
      </c>
      <c r="F131" s="3"/>
      <c r="G131" s="3"/>
      <c r="H131" s="3"/>
      <c r="I131" s="190">
        <v>96</v>
      </c>
      <c r="J131" s="190">
        <v>96</v>
      </c>
      <c r="K131" s="116"/>
      <c r="L131" s="109"/>
      <c r="M131" s="49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45">
      <c r="A132" s="178" t="s">
        <v>168</v>
      </c>
      <c r="B132" s="3"/>
      <c r="C132" s="165" t="s">
        <v>265</v>
      </c>
      <c r="D132" s="170" t="s">
        <v>101</v>
      </c>
      <c r="E132" s="168">
        <v>1</v>
      </c>
      <c r="F132" s="3"/>
      <c r="G132" s="3"/>
      <c r="H132" s="3"/>
      <c r="I132" s="190">
        <v>115</v>
      </c>
      <c r="J132" s="190">
        <v>115</v>
      </c>
      <c r="K132" s="117"/>
      <c r="L132" s="49"/>
      <c r="M132" s="49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45">
      <c r="A133" s="178" t="s">
        <v>169</v>
      </c>
      <c r="B133" s="3"/>
      <c r="C133" s="165" t="s">
        <v>264</v>
      </c>
      <c r="D133" s="170" t="s">
        <v>101</v>
      </c>
      <c r="E133" s="168">
        <v>1</v>
      </c>
      <c r="F133" s="3"/>
      <c r="G133" s="3"/>
      <c r="H133" s="3"/>
      <c r="I133" s="190">
        <v>222</v>
      </c>
      <c r="J133" s="190">
        <v>222</v>
      </c>
      <c r="K133" s="18"/>
      <c r="L133" s="49"/>
      <c r="M133" s="49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45">
      <c r="A134" s="178" t="s">
        <v>170</v>
      </c>
      <c r="B134" s="3"/>
      <c r="C134" s="165" t="s">
        <v>262</v>
      </c>
      <c r="D134" s="170" t="s">
        <v>101</v>
      </c>
      <c r="E134" s="168">
        <v>1</v>
      </c>
      <c r="F134" s="3"/>
      <c r="G134" s="3"/>
      <c r="H134" s="3"/>
      <c r="I134" s="190">
        <v>91</v>
      </c>
      <c r="J134" s="190">
        <v>91</v>
      </c>
      <c r="K134" s="113"/>
      <c r="L134" s="49"/>
      <c r="M134" s="49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45">
      <c r="A135" s="178" t="s">
        <v>171</v>
      </c>
      <c r="B135" s="3"/>
      <c r="C135" s="165" t="s">
        <v>274</v>
      </c>
      <c r="D135" s="170" t="s">
        <v>101</v>
      </c>
      <c r="E135" s="168">
        <v>1</v>
      </c>
      <c r="F135" s="3"/>
      <c r="G135" s="3"/>
      <c r="H135" s="3"/>
      <c r="I135" s="190">
        <v>222</v>
      </c>
      <c r="J135" s="190">
        <v>222</v>
      </c>
      <c r="K135" s="113"/>
      <c r="L135" s="49"/>
      <c r="M135" s="49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60">
      <c r="A136" s="178" t="s">
        <v>172</v>
      </c>
      <c r="B136" s="3"/>
      <c r="C136" s="165" t="s">
        <v>261</v>
      </c>
      <c r="D136" s="170" t="s">
        <v>101</v>
      </c>
      <c r="E136" s="168">
        <v>1</v>
      </c>
      <c r="F136" s="3"/>
      <c r="G136" s="3"/>
      <c r="H136" s="3"/>
      <c r="I136" s="190">
        <v>379</v>
      </c>
      <c r="J136" s="190">
        <v>379</v>
      </c>
      <c r="K136" s="113"/>
      <c r="L136" s="49"/>
      <c r="M136" s="49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45">
      <c r="A137" s="178" t="s">
        <v>335</v>
      </c>
      <c r="B137" s="3"/>
      <c r="C137" s="165" t="s">
        <v>258</v>
      </c>
      <c r="D137" s="170" t="s">
        <v>101</v>
      </c>
      <c r="E137" s="168">
        <v>1</v>
      </c>
      <c r="F137" s="3"/>
      <c r="G137" s="3"/>
      <c r="H137" s="3"/>
      <c r="I137" s="190">
        <v>91</v>
      </c>
      <c r="J137" s="190">
        <v>91</v>
      </c>
      <c r="K137" s="18"/>
      <c r="L137" s="49"/>
      <c r="M137" s="49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45">
      <c r="A138" s="178" t="s">
        <v>336</v>
      </c>
      <c r="B138" s="3"/>
      <c r="C138" s="165" t="s">
        <v>273</v>
      </c>
      <c r="D138" s="170" t="s">
        <v>101</v>
      </c>
      <c r="E138" s="168">
        <v>1</v>
      </c>
      <c r="F138" s="3"/>
      <c r="G138" s="3"/>
      <c r="H138" s="3"/>
      <c r="I138" s="190">
        <v>158</v>
      </c>
      <c r="J138" s="190">
        <v>158</v>
      </c>
      <c r="K138" s="113"/>
      <c r="L138" s="49"/>
      <c r="M138" s="49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45">
      <c r="A139" s="178" t="s">
        <v>337</v>
      </c>
      <c r="B139" s="3"/>
      <c r="C139" s="165" t="s">
        <v>272</v>
      </c>
      <c r="D139" s="170" t="s">
        <v>101</v>
      </c>
      <c r="E139" s="168">
        <v>1</v>
      </c>
      <c r="F139" s="3"/>
      <c r="G139" s="3"/>
      <c r="H139" s="3"/>
      <c r="I139" s="190">
        <v>162</v>
      </c>
      <c r="J139" s="190">
        <v>162</v>
      </c>
      <c r="K139" s="116"/>
      <c r="L139" s="105"/>
      <c r="M139" s="49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60">
      <c r="A140" s="178" t="s">
        <v>338</v>
      </c>
      <c r="B140" s="3"/>
      <c r="C140" s="165" t="s">
        <v>268</v>
      </c>
      <c r="D140" s="170" t="s">
        <v>101</v>
      </c>
      <c r="E140" s="168">
        <v>1</v>
      </c>
      <c r="F140" s="3"/>
      <c r="G140" s="3"/>
      <c r="H140" s="3"/>
      <c r="I140" s="190">
        <v>188</v>
      </c>
      <c r="J140" s="190">
        <v>188</v>
      </c>
      <c r="K140" s="113"/>
      <c r="L140" s="49"/>
      <c r="M140" s="49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60">
      <c r="A141" s="178" t="s">
        <v>339</v>
      </c>
      <c r="B141" s="3"/>
      <c r="C141" s="167" t="s">
        <v>259</v>
      </c>
      <c r="D141" s="170" t="s">
        <v>101</v>
      </c>
      <c r="E141" s="168">
        <v>1</v>
      </c>
      <c r="F141" s="3"/>
      <c r="G141" s="3"/>
      <c r="H141" s="3"/>
      <c r="I141" s="190">
        <v>154</v>
      </c>
      <c r="J141" s="190">
        <v>154</v>
      </c>
      <c r="K141" s="113"/>
      <c r="L141" s="49"/>
      <c r="M141" s="49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60">
      <c r="A142" s="178" t="s">
        <v>340</v>
      </c>
      <c r="B142" s="3"/>
      <c r="C142" s="167" t="s">
        <v>275</v>
      </c>
      <c r="D142" s="170" t="s">
        <v>101</v>
      </c>
      <c r="E142" s="168">
        <v>1</v>
      </c>
      <c r="F142" s="3"/>
      <c r="G142" s="3"/>
      <c r="H142" s="3"/>
      <c r="I142" s="190">
        <v>66</v>
      </c>
      <c r="J142" s="190">
        <v>66</v>
      </c>
      <c r="K142" s="113"/>
      <c r="L142" s="49"/>
      <c r="M142" s="49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57.75" customHeight="1">
      <c r="A143" s="178" t="s">
        <v>341</v>
      </c>
      <c r="B143" s="64"/>
      <c r="C143" s="165" t="s">
        <v>263</v>
      </c>
      <c r="D143" s="170" t="s">
        <v>101</v>
      </c>
      <c r="E143" s="168">
        <v>1</v>
      </c>
      <c r="F143" s="46"/>
      <c r="G143" s="258" t="s">
        <v>140</v>
      </c>
      <c r="H143" s="256"/>
      <c r="I143" s="190">
        <v>60</v>
      </c>
      <c r="J143" s="190">
        <v>60</v>
      </c>
      <c r="K143" s="84"/>
      <c r="L143" s="103"/>
      <c r="M143" s="26"/>
      <c r="N143" s="2"/>
      <c r="O143" s="2"/>
      <c r="P143" s="3"/>
      <c r="Q143" s="3"/>
      <c r="R143" s="3"/>
      <c r="S143" s="8">
        <v>59.61</v>
      </c>
      <c r="T143" s="8">
        <v>59.73</v>
      </c>
      <c r="U143" s="8"/>
      <c r="V143" s="8"/>
      <c r="W143" s="8"/>
      <c r="X143" s="8"/>
      <c r="Y143" s="3"/>
      <c r="Z143" s="247" t="s">
        <v>77</v>
      </c>
    </row>
    <row r="144" spans="1:26" ht="51" customHeight="1">
      <c r="A144" s="178" t="s">
        <v>342</v>
      </c>
      <c r="B144" s="64"/>
      <c r="C144" s="165" t="s">
        <v>271</v>
      </c>
      <c r="D144" s="170" t="s">
        <v>101</v>
      </c>
      <c r="E144" s="168">
        <v>1</v>
      </c>
      <c r="F144" s="67"/>
      <c r="G144" s="259"/>
      <c r="H144" s="257"/>
      <c r="I144" s="190">
        <v>30</v>
      </c>
      <c r="J144" s="190">
        <v>30</v>
      </c>
      <c r="K144" s="84"/>
      <c r="L144" s="24"/>
      <c r="M144" s="47"/>
      <c r="N144" s="3"/>
      <c r="O144" s="3"/>
      <c r="P144" s="3"/>
      <c r="Q144" s="3"/>
      <c r="R144" s="3"/>
      <c r="S144" s="9"/>
      <c r="T144" s="3"/>
      <c r="U144" s="3"/>
      <c r="V144" s="3"/>
      <c r="W144" s="3"/>
      <c r="X144" s="3"/>
      <c r="Y144" s="3"/>
      <c r="Z144" s="248"/>
    </row>
    <row r="145" spans="1:26" ht="46.5" customHeight="1">
      <c r="A145" s="178" t="s">
        <v>343</v>
      </c>
      <c r="B145" s="64"/>
      <c r="C145" s="165" t="s">
        <v>260</v>
      </c>
      <c r="D145" s="170" t="s">
        <v>101</v>
      </c>
      <c r="E145" s="168">
        <v>1</v>
      </c>
      <c r="F145" s="69"/>
      <c r="G145" s="259"/>
      <c r="H145" s="257"/>
      <c r="I145" s="190">
        <v>145</v>
      </c>
      <c r="J145" s="190">
        <v>145</v>
      </c>
      <c r="K145" s="119"/>
      <c r="L145" s="24"/>
      <c r="M145" s="47"/>
      <c r="N145" s="3"/>
      <c r="O145" s="3"/>
      <c r="P145" s="3"/>
      <c r="Q145" s="3"/>
      <c r="R145" s="3"/>
      <c r="S145" s="9"/>
      <c r="T145" s="3"/>
      <c r="U145" s="3"/>
      <c r="V145" s="3"/>
      <c r="W145" s="3"/>
      <c r="X145" s="3"/>
      <c r="Y145" s="3"/>
      <c r="Z145" s="43"/>
    </row>
    <row r="146" spans="1:26" ht="26.25" customHeight="1">
      <c r="A146" s="178" t="s">
        <v>173</v>
      </c>
      <c r="B146" s="64"/>
      <c r="C146" s="158" t="s">
        <v>174</v>
      </c>
      <c r="D146" s="159" t="s">
        <v>196</v>
      </c>
      <c r="E146" s="160">
        <f>SUM(E147:E163)</f>
        <v>17</v>
      </c>
      <c r="F146" s="69"/>
      <c r="G146" s="259"/>
      <c r="H146" s="257"/>
      <c r="I146" s="160">
        <f>SUM(I147:I163)</f>
        <v>1445</v>
      </c>
      <c r="J146" s="160">
        <f t="shared" ref="J146" si="1">SUM(J147:J163)</f>
        <v>1445</v>
      </c>
      <c r="K146" s="160"/>
      <c r="L146" s="24"/>
      <c r="M146" s="47"/>
      <c r="N146" s="3"/>
      <c r="O146" s="3"/>
      <c r="P146" s="3"/>
      <c r="Q146" s="3"/>
      <c r="R146" s="3"/>
      <c r="S146" s="9"/>
      <c r="T146" s="3"/>
      <c r="U146" s="3"/>
      <c r="V146" s="3"/>
      <c r="W146" s="3"/>
      <c r="X146" s="3"/>
      <c r="Y146" s="3"/>
      <c r="Z146" s="43"/>
    </row>
    <row r="147" spans="1:26" ht="45" customHeight="1">
      <c r="A147" s="178" t="s">
        <v>175</v>
      </c>
      <c r="B147" s="10"/>
      <c r="C147" s="165" t="s">
        <v>261</v>
      </c>
      <c r="D147" s="170" t="s">
        <v>101</v>
      </c>
      <c r="E147" s="168">
        <v>1</v>
      </c>
      <c r="F147" s="69"/>
      <c r="G147" s="259"/>
      <c r="H147" s="257"/>
      <c r="I147" s="190">
        <v>85</v>
      </c>
      <c r="J147" s="190">
        <v>85</v>
      </c>
      <c r="K147" s="119"/>
      <c r="L147" s="25"/>
      <c r="M147" s="47"/>
      <c r="N147" s="3"/>
      <c r="O147" s="3"/>
      <c r="P147" s="3"/>
      <c r="Q147" s="3"/>
      <c r="R147" s="3"/>
      <c r="S147" s="9"/>
      <c r="T147" s="3"/>
      <c r="U147" s="3"/>
      <c r="V147" s="3"/>
      <c r="W147" s="3"/>
      <c r="X147" s="3"/>
      <c r="Y147" s="3"/>
      <c r="Z147" s="44"/>
    </row>
    <row r="148" spans="1:26" ht="48.75" customHeight="1">
      <c r="A148" s="178" t="s">
        <v>176</v>
      </c>
      <c r="B148" s="10"/>
      <c r="C148" s="165" t="s">
        <v>268</v>
      </c>
      <c r="D148" s="170" t="s">
        <v>101</v>
      </c>
      <c r="E148" s="168">
        <v>1</v>
      </c>
      <c r="F148" s="69"/>
      <c r="G148" s="259"/>
      <c r="H148" s="257"/>
      <c r="I148" s="190">
        <v>85</v>
      </c>
      <c r="J148" s="190">
        <v>85</v>
      </c>
      <c r="K148" s="119"/>
      <c r="L148" s="22"/>
      <c r="M148" s="2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42"/>
    </row>
    <row r="149" spans="1:26" ht="27.75" customHeight="1">
      <c r="A149" s="178" t="s">
        <v>177</v>
      </c>
      <c r="B149" s="64"/>
      <c r="C149" s="165" t="s">
        <v>258</v>
      </c>
      <c r="D149" s="170" t="s">
        <v>101</v>
      </c>
      <c r="E149" s="168">
        <v>1</v>
      </c>
      <c r="F149" s="69"/>
      <c r="G149" s="259"/>
      <c r="H149" s="257"/>
      <c r="I149" s="190">
        <v>85</v>
      </c>
      <c r="J149" s="190">
        <v>85</v>
      </c>
      <c r="K149" s="119"/>
      <c r="L149" s="21"/>
      <c r="M149" s="2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42"/>
    </row>
    <row r="150" spans="1:26" ht="45.75" customHeight="1">
      <c r="A150" s="178" t="s">
        <v>178</v>
      </c>
      <c r="B150" s="64"/>
      <c r="C150" s="165" t="s">
        <v>271</v>
      </c>
      <c r="D150" s="170" t="s">
        <v>101</v>
      </c>
      <c r="E150" s="168">
        <v>1</v>
      </c>
      <c r="F150" s="69"/>
      <c r="G150" s="259"/>
      <c r="H150" s="257"/>
      <c r="I150" s="190">
        <v>85</v>
      </c>
      <c r="J150" s="190">
        <v>85</v>
      </c>
      <c r="K150" s="119"/>
      <c r="L150" s="25"/>
      <c r="M150" s="47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42"/>
    </row>
    <row r="151" spans="1:26" ht="28.5" customHeight="1">
      <c r="A151" s="178" t="s">
        <v>179</v>
      </c>
      <c r="B151" s="64"/>
      <c r="C151" s="165" t="s">
        <v>272</v>
      </c>
      <c r="D151" s="170" t="s">
        <v>101</v>
      </c>
      <c r="E151" s="168">
        <v>1</v>
      </c>
      <c r="F151" s="69"/>
      <c r="G151" s="259"/>
      <c r="H151" s="257"/>
      <c r="I151" s="190">
        <v>85</v>
      </c>
      <c r="J151" s="190">
        <v>85</v>
      </c>
      <c r="K151" s="119"/>
      <c r="L151" s="66"/>
      <c r="M151" s="47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61.5" customHeight="1">
      <c r="A152" s="178" t="s">
        <v>180</v>
      </c>
      <c r="B152" s="64"/>
      <c r="C152" s="165" t="s">
        <v>266</v>
      </c>
      <c r="D152" s="170" t="s">
        <v>101</v>
      </c>
      <c r="E152" s="168">
        <v>1</v>
      </c>
      <c r="F152" s="69"/>
      <c r="G152" s="259"/>
      <c r="H152" s="257"/>
      <c r="I152" s="190">
        <v>85</v>
      </c>
      <c r="J152" s="190">
        <v>85</v>
      </c>
      <c r="K152" s="119"/>
      <c r="L152" s="30"/>
      <c r="M152" s="30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9.25" customHeight="1">
      <c r="A153" s="178" t="s">
        <v>181</v>
      </c>
      <c r="B153" s="74"/>
      <c r="C153" s="165" t="s">
        <v>262</v>
      </c>
      <c r="D153" s="170" t="s">
        <v>101</v>
      </c>
      <c r="E153" s="168">
        <v>1</v>
      </c>
      <c r="F153" s="85"/>
      <c r="G153" s="259"/>
      <c r="H153" s="257"/>
      <c r="I153" s="190">
        <v>85</v>
      </c>
      <c r="J153" s="190">
        <v>85</v>
      </c>
      <c r="K153" s="86"/>
      <c r="L153" s="31"/>
      <c r="M153" s="3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0.75" customHeight="1">
      <c r="A154" s="178" t="s">
        <v>182</v>
      </c>
      <c r="B154" s="70"/>
      <c r="C154" s="165" t="s">
        <v>260</v>
      </c>
      <c r="D154" s="170" t="s">
        <v>101</v>
      </c>
      <c r="E154" s="168">
        <v>1</v>
      </c>
      <c r="F154" s="72"/>
      <c r="G154" s="259"/>
      <c r="H154" s="257"/>
      <c r="I154" s="190">
        <v>85</v>
      </c>
      <c r="J154" s="190">
        <v>85</v>
      </c>
      <c r="K154" s="71"/>
      <c r="L154" s="65"/>
      <c r="M154" s="2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63" customHeight="1">
      <c r="A155" s="178" t="s">
        <v>344</v>
      </c>
      <c r="B155" s="70"/>
      <c r="C155" s="165" t="s">
        <v>263</v>
      </c>
      <c r="D155" s="170" t="s">
        <v>101</v>
      </c>
      <c r="E155" s="168">
        <v>1</v>
      </c>
      <c r="F155" s="73"/>
      <c r="G155" s="259"/>
      <c r="H155" s="257"/>
      <c r="I155" s="190">
        <v>85</v>
      </c>
      <c r="J155" s="190">
        <v>85</v>
      </c>
      <c r="K155" s="119"/>
      <c r="L155" s="65"/>
      <c r="M155" s="2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45">
      <c r="A156" s="178" t="s">
        <v>345</v>
      </c>
      <c r="B156" s="74"/>
      <c r="C156" s="165" t="s">
        <v>265</v>
      </c>
      <c r="D156" s="170" t="s">
        <v>101</v>
      </c>
      <c r="E156" s="168">
        <v>1</v>
      </c>
      <c r="F156" s="73"/>
      <c r="G156" s="259"/>
      <c r="H156" s="257"/>
      <c r="I156" s="190">
        <v>85</v>
      </c>
      <c r="J156" s="190">
        <v>85</v>
      </c>
      <c r="K156" s="119"/>
      <c r="L156" s="34"/>
      <c r="M156" s="34"/>
      <c r="N156" s="27"/>
      <c r="O156" s="27"/>
      <c r="P156" s="27"/>
      <c r="Q156" s="35"/>
      <c r="R156" s="27"/>
      <c r="S156" s="27"/>
      <c r="T156" s="27"/>
      <c r="U156" s="36"/>
      <c r="V156" s="27"/>
      <c r="W156" s="27"/>
      <c r="X156" s="27"/>
      <c r="Y156" s="27"/>
      <c r="Z156" s="27"/>
    </row>
    <row r="157" spans="1:26" ht="40.5" customHeight="1">
      <c r="A157" s="178" t="s">
        <v>346</v>
      </c>
      <c r="B157" s="70"/>
      <c r="C157" s="165" t="s">
        <v>273</v>
      </c>
      <c r="D157" s="170" t="s">
        <v>101</v>
      </c>
      <c r="E157" s="168">
        <v>1</v>
      </c>
      <c r="F157" s="72"/>
      <c r="G157" s="259"/>
      <c r="H157" s="257"/>
      <c r="I157" s="190">
        <v>85</v>
      </c>
      <c r="J157" s="190">
        <v>85</v>
      </c>
      <c r="K157" s="71"/>
      <c r="L157" s="52"/>
      <c r="M157" s="5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0" customHeight="1">
      <c r="A158" s="178" t="s">
        <v>347</v>
      </c>
      <c r="B158" s="70"/>
      <c r="C158" s="165" t="s">
        <v>274</v>
      </c>
      <c r="D158" s="170" t="s">
        <v>101</v>
      </c>
      <c r="E158" s="168">
        <v>1</v>
      </c>
      <c r="F158" s="73"/>
      <c r="G158" s="259"/>
      <c r="H158" s="257"/>
      <c r="I158" s="190">
        <v>85</v>
      </c>
      <c r="J158" s="190">
        <v>85</v>
      </c>
      <c r="K158" s="119"/>
      <c r="L158" s="49"/>
      <c r="M158" s="48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46.5" customHeight="1">
      <c r="A159" s="178" t="s">
        <v>348</v>
      </c>
      <c r="B159" s="64"/>
      <c r="C159" s="165" t="s">
        <v>264</v>
      </c>
      <c r="D159" s="170" t="s">
        <v>101</v>
      </c>
      <c r="E159" s="168">
        <v>1</v>
      </c>
      <c r="F159" s="73"/>
      <c r="G159" s="259"/>
      <c r="H159" s="257"/>
      <c r="I159" s="190">
        <v>85</v>
      </c>
      <c r="J159" s="190">
        <v>85</v>
      </c>
      <c r="K159" s="119"/>
      <c r="L159" s="52"/>
      <c r="M159" s="5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60">
      <c r="A160" s="178" t="s">
        <v>349</v>
      </c>
      <c r="B160" s="87"/>
      <c r="C160" s="167" t="s">
        <v>259</v>
      </c>
      <c r="D160" s="170" t="s">
        <v>101</v>
      </c>
      <c r="E160" s="168">
        <v>1</v>
      </c>
      <c r="F160" s="88"/>
      <c r="G160" s="259"/>
      <c r="H160" s="257"/>
      <c r="I160" s="190">
        <v>85</v>
      </c>
      <c r="J160" s="190">
        <v>85</v>
      </c>
      <c r="K160" s="83"/>
      <c r="L160" s="52"/>
      <c r="M160" s="5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0.75" customHeight="1">
      <c r="A161" s="178" t="s">
        <v>350</v>
      </c>
      <c r="B161" s="41"/>
      <c r="C161" s="167" t="s">
        <v>275</v>
      </c>
      <c r="D161" s="170" t="s">
        <v>101</v>
      </c>
      <c r="E161" s="168">
        <v>1</v>
      </c>
      <c r="F161" s="76"/>
      <c r="G161" s="259"/>
      <c r="H161" s="257"/>
      <c r="I161" s="190">
        <v>85</v>
      </c>
      <c r="J161" s="190">
        <v>85</v>
      </c>
      <c r="K161" s="75"/>
      <c r="L161" s="49"/>
      <c r="M161" s="48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60">
      <c r="A162" s="178" t="s">
        <v>351</v>
      </c>
      <c r="B162" s="89"/>
      <c r="C162" s="167" t="s">
        <v>269</v>
      </c>
      <c r="D162" s="170" t="s">
        <v>101</v>
      </c>
      <c r="E162" s="168">
        <v>1</v>
      </c>
      <c r="F162" s="69"/>
      <c r="G162" s="259"/>
      <c r="H162" s="257"/>
      <c r="I162" s="190">
        <v>85</v>
      </c>
      <c r="J162" s="190">
        <v>85</v>
      </c>
      <c r="K162" s="113"/>
      <c r="L162" s="53"/>
      <c r="M162" s="5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51" customHeight="1">
      <c r="A163" s="178" t="s">
        <v>352</v>
      </c>
      <c r="B163" s="41"/>
      <c r="C163" s="169" t="s">
        <v>267</v>
      </c>
      <c r="D163" s="170" t="s">
        <v>101</v>
      </c>
      <c r="E163" s="168">
        <v>1</v>
      </c>
      <c r="F163" s="69"/>
      <c r="G163" s="259"/>
      <c r="H163" s="257"/>
      <c r="I163" s="190">
        <v>85</v>
      </c>
      <c r="J163" s="190">
        <v>85</v>
      </c>
      <c r="K163" s="113"/>
      <c r="L163" s="49"/>
      <c r="M163" s="48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9.5" customHeight="1">
      <c r="A164" s="178" t="s">
        <v>53</v>
      </c>
      <c r="B164" s="89"/>
      <c r="C164" s="161" t="s">
        <v>278</v>
      </c>
      <c r="D164" s="162" t="s">
        <v>196</v>
      </c>
      <c r="E164" s="163">
        <f>SUM(E165:E182)</f>
        <v>18</v>
      </c>
      <c r="F164" s="69"/>
      <c r="G164" s="259"/>
      <c r="H164" s="257"/>
      <c r="I164" s="163">
        <f>SUM(I165:I182)</f>
        <v>5739</v>
      </c>
      <c r="J164" s="163">
        <f>SUM(J165:J182)</f>
        <v>5739</v>
      </c>
      <c r="K164" s="113"/>
      <c r="L164" s="53"/>
      <c r="M164" s="5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45" customHeight="1">
      <c r="A165" s="178" t="s">
        <v>183</v>
      </c>
      <c r="B165" s="41"/>
      <c r="C165" s="151" t="s">
        <v>279</v>
      </c>
      <c r="D165" s="171" t="s">
        <v>196</v>
      </c>
      <c r="E165" s="172">
        <v>1</v>
      </c>
      <c r="F165" s="69"/>
      <c r="G165" s="259"/>
      <c r="H165" s="257"/>
      <c r="I165" s="172">
        <v>133</v>
      </c>
      <c r="J165" s="172">
        <v>133</v>
      </c>
      <c r="K165" s="113"/>
      <c r="L165" s="49"/>
      <c r="M165" s="48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60">
      <c r="A166" s="178" t="s">
        <v>184</v>
      </c>
      <c r="B166" s="49"/>
      <c r="C166" s="151" t="s">
        <v>280</v>
      </c>
      <c r="D166" s="171" t="s">
        <v>196</v>
      </c>
      <c r="E166" s="172">
        <v>1</v>
      </c>
      <c r="F166" s="69"/>
      <c r="G166" s="259"/>
      <c r="H166" s="257"/>
      <c r="I166" s="172">
        <v>412</v>
      </c>
      <c r="J166" s="172">
        <v>412</v>
      </c>
      <c r="K166" s="113"/>
      <c r="L166" s="49"/>
      <c r="M166" s="5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60">
      <c r="A167" s="178" t="s">
        <v>185</v>
      </c>
      <c r="B167" s="49"/>
      <c r="C167" s="151" t="s">
        <v>268</v>
      </c>
      <c r="D167" s="171" t="s">
        <v>196</v>
      </c>
      <c r="E167" s="172">
        <v>1</v>
      </c>
      <c r="F167" s="69"/>
      <c r="G167" s="259"/>
      <c r="H167" s="257"/>
      <c r="I167" s="172">
        <v>133</v>
      </c>
      <c r="J167" s="172">
        <v>133</v>
      </c>
      <c r="K167" s="113"/>
      <c r="L167" s="52"/>
      <c r="M167" s="5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59.25" customHeight="1">
      <c r="A168" s="178" t="s">
        <v>186</v>
      </c>
      <c r="B168" s="49"/>
      <c r="C168" s="151" t="s">
        <v>258</v>
      </c>
      <c r="D168" s="171" t="s">
        <v>196</v>
      </c>
      <c r="E168" s="172">
        <v>1</v>
      </c>
      <c r="F168" s="69"/>
      <c r="G168" s="259"/>
      <c r="H168" s="257"/>
      <c r="I168" s="172">
        <v>224</v>
      </c>
      <c r="J168" s="172">
        <v>224</v>
      </c>
      <c r="K168" s="113"/>
      <c r="L168" s="49"/>
      <c r="M168" s="48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0">
      <c r="A169" s="178" t="s">
        <v>187</v>
      </c>
      <c r="B169" s="49"/>
      <c r="C169" s="151" t="s">
        <v>281</v>
      </c>
      <c r="D169" s="171" t="s">
        <v>196</v>
      </c>
      <c r="E169" s="172">
        <v>1</v>
      </c>
      <c r="F169" s="72"/>
      <c r="G169" s="259"/>
      <c r="H169" s="257"/>
      <c r="I169" s="172">
        <v>209</v>
      </c>
      <c r="J169" s="172">
        <v>209</v>
      </c>
      <c r="K169" s="71"/>
      <c r="L169" s="49"/>
      <c r="M169" s="48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48" customHeight="1">
      <c r="A170" s="178" t="s">
        <v>188</v>
      </c>
      <c r="B170" s="49"/>
      <c r="C170" s="151" t="s">
        <v>271</v>
      </c>
      <c r="D170" s="171" t="s">
        <v>196</v>
      </c>
      <c r="E170" s="172">
        <v>1</v>
      </c>
      <c r="F170" s="72"/>
      <c r="G170" s="259"/>
      <c r="H170" s="257"/>
      <c r="I170" s="172">
        <v>131</v>
      </c>
      <c r="J170" s="172">
        <v>131</v>
      </c>
      <c r="K170" s="71"/>
      <c r="L170" s="55"/>
      <c r="M170" s="48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60">
      <c r="A171" s="178" t="s">
        <v>189</v>
      </c>
      <c r="B171" s="49"/>
      <c r="C171" s="151" t="s">
        <v>266</v>
      </c>
      <c r="D171" s="171" t="s">
        <v>196</v>
      </c>
      <c r="E171" s="172">
        <v>1</v>
      </c>
      <c r="F171" s="69"/>
      <c r="G171" s="259"/>
      <c r="H171" s="257"/>
      <c r="I171" s="172">
        <v>339</v>
      </c>
      <c r="J171" s="172">
        <v>339</v>
      </c>
      <c r="K171" s="113"/>
      <c r="L171" s="54"/>
      <c r="M171" s="54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43.5" customHeight="1">
      <c r="A172" s="178" t="s">
        <v>190</v>
      </c>
      <c r="B172" s="49"/>
      <c r="C172" s="151" t="s">
        <v>262</v>
      </c>
      <c r="D172" s="171" t="s">
        <v>196</v>
      </c>
      <c r="E172" s="172">
        <v>1</v>
      </c>
      <c r="F172" s="69"/>
      <c r="G172" s="260"/>
      <c r="H172" s="261"/>
      <c r="I172" s="172">
        <v>360</v>
      </c>
      <c r="J172" s="172">
        <v>360</v>
      </c>
      <c r="K172" s="113"/>
      <c r="L172" s="49"/>
      <c r="M172" s="48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48.75" customHeight="1">
      <c r="A173" s="178" t="s">
        <v>191</v>
      </c>
      <c r="B173" s="3"/>
      <c r="C173" s="151" t="s">
        <v>260</v>
      </c>
      <c r="D173" s="171" t="s">
        <v>196</v>
      </c>
      <c r="E173" s="172">
        <v>1</v>
      </c>
      <c r="F173" s="69"/>
      <c r="G173" s="258" t="s">
        <v>140</v>
      </c>
      <c r="I173" s="172">
        <v>284</v>
      </c>
      <c r="J173" s="172">
        <v>284</v>
      </c>
      <c r="K173" s="113"/>
      <c r="L173" s="49"/>
      <c r="M173" s="48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45">
      <c r="A174" s="178" t="s">
        <v>353</v>
      </c>
      <c r="B174" s="3"/>
      <c r="C174" s="151" t="s">
        <v>263</v>
      </c>
      <c r="D174" s="171" t="s">
        <v>196</v>
      </c>
      <c r="E174" s="172">
        <v>1</v>
      </c>
      <c r="F174" s="69"/>
      <c r="G174" s="259"/>
      <c r="I174" s="172">
        <v>284</v>
      </c>
      <c r="J174" s="172">
        <v>284</v>
      </c>
      <c r="K174" s="113"/>
      <c r="L174" s="49"/>
      <c r="M174" s="48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45">
      <c r="A175" s="178" t="s">
        <v>354</v>
      </c>
      <c r="B175" s="3"/>
      <c r="C175" s="151" t="s">
        <v>265</v>
      </c>
      <c r="D175" s="171" t="s">
        <v>196</v>
      </c>
      <c r="E175" s="172">
        <v>1</v>
      </c>
      <c r="F175" s="69"/>
      <c r="G175" s="259"/>
      <c r="I175" s="172">
        <v>265</v>
      </c>
      <c r="J175" s="172">
        <v>265</v>
      </c>
      <c r="K175" s="113"/>
      <c r="L175" s="49"/>
      <c r="M175" s="48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45">
      <c r="A176" s="178" t="s">
        <v>355</v>
      </c>
      <c r="B176" s="3"/>
      <c r="C176" s="151" t="s">
        <v>273</v>
      </c>
      <c r="D176" s="171" t="s">
        <v>196</v>
      </c>
      <c r="E176" s="172">
        <v>1</v>
      </c>
      <c r="F176" s="69"/>
      <c r="G176" s="259"/>
      <c r="I176" s="172">
        <v>400</v>
      </c>
      <c r="J176" s="172">
        <v>400</v>
      </c>
      <c r="K176" s="113"/>
      <c r="L176" s="49"/>
      <c r="M176" s="48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45">
      <c r="A177" s="178" t="s">
        <v>356</v>
      </c>
      <c r="B177" s="3"/>
      <c r="C177" s="151" t="s">
        <v>274</v>
      </c>
      <c r="D177" s="171" t="s">
        <v>196</v>
      </c>
      <c r="E177" s="172">
        <v>1</v>
      </c>
      <c r="F177" s="69"/>
      <c r="G177" s="259"/>
      <c r="I177" s="172">
        <v>634</v>
      </c>
      <c r="J177" s="172">
        <v>634</v>
      </c>
      <c r="K177" s="113"/>
      <c r="L177" s="49"/>
      <c r="M177" s="48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45">
      <c r="A178" s="178" t="s">
        <v>357</v>
      </c>
      <c r="B178" s="3"/>
      <c r="C178" s="151" t="s">
        <v>264</v>
      </c>
      <c r="D178" s="171" t="s">
        <v>196</v>
      </c>
      <c r="E178" s="172">
        <v>1</v>
      </c>
      <c r="F178" s="69"/>
      <c r="G178" s="259"/>
      <c r="I178" s="172">
        <v>522</v>
      </c>
      <c r="J178" s="172">
        <v>522</v>
      </c>
      <c r="K178" s="113"/>
      <c r="L178" s="49"/>
      <c r="M178" s="48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60.75" customHeight="1">
      <c r="A179" s="178" t="s">
        <v>358</v>
      </c>
      <c r="B179" s="3"/>
      <c r="C179" s="151" t="s">
        <v>259</v>
      </c>
      <c r="D179" s="171" t="s">
        <v>196</v>
      </c>
      <c r="E179" s="172">
        <v>1</v>
      </c>
      <c r="F179" s="69"/>
      <c r="G179" s="259"/>
      <c r="I179" s="172">
        <v>535</v>
      </c>
      <c r="J179" s="172">
        <v>535</v>
      </c>
      <c r="K179" s="113"/>
      <c r="L179" s="49"/>
      <c r="M179" s="48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60">
      <c r="A180" s="178" t="s">
        <v>359</v>
      </c>
      <c r="B180" s="3"/>
      <c r="C180" s="151" t="s">
        <v>275</v>
      </c>
      <c r="D180" s="171" t="s">
        <v>196</v>
      </c>
      <c r="E180" s="172">
        <v>1</v>
      </c>
      <c r="F180" s="72"/>
      <c r="G180" s="259"/>
      <c r="I180" s="172">
        <v>158</v>
      </c>
      <c r="J180" s="172">
        <v>158</v>
      </c>
      <c r="K180" s="71"/>
      <c r="L180" s="49"/>
      <c r="M180" s="48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60">
      <c r="A181" s="178" t="s">
        <v>360</v>
      </c>
      <c r="B181" s="3"/>
      <c r="C181" s="151" t="s">
        <v>269</v>
      </c>
      <c r="D181" s="171" t="s">
        <v>196</v>
      </c>
      <c r="E181" s="172">
        <v>1</v>
      </c>
      <c r="F181" s="69"/>
      <c r="G181" s="259"/>
      <c r="I181" s="172">
        <v>304</v>
      </c>
      <c r="J181" s="172">
        <v>304</v>
      </c>
      <c r="K181" s="113"/>
      <c r="L181" s="49"/>
      <c r="M181" s="48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50.25" customHeight="1">
      <c r="A182" s="178" t="s">
        <v>361</v>
      </c>
      <c r="B182" s="3"/>
      <c r="C182" s="151" t="s">
        <v>267</v>
      </c>
      <c r="D182" s="171" t="s">
        <v>196</v>
      </c>
      <c r="E182" s="172">
        <v>1</v>
      </c>
      <c r="F182" s="69"/>
      <c r="G182" s="259"/>
      <c r="I182" s="172">
        <v>412</v>
      </c>
      <c r="J182" s="172">
        <v>412</v>
      </c>
      <c r="K182" s="113"/>
      <c r="L182" s="49"/>
      <c r="M182" s="48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0" customHeight="1">
      <c r="A183" s="182" t="s">
        <v>54</v>
      </c>
      <c r="B183" s="3"/>
      <c r="C183" s="97" t="s">
        <v>192</v>
      </c>
      <c r="D183" s="102" t="s">
        <v>101</v>
      </c>
      <c r="E183" s="102">
        <f>SUM(E184:E189)</f>
        <v>6</v>
      </c>
      <c r="F183" s="69"/>
      <c r="G183" s="259"/>
      <c r="I183" s="102">
        <f>SUM(I184:I189)</f>
        <v>3242</v>
      </c>
      <c r="J183" s="102">
        <f>SUM(J184:J189)</f>
        <v>3242</v>
      </c>
      <c r="K183" s="113"/>
      <c r="L183" s="49"/>
      <c r="M183" s="48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45">
      <c r="A184" s="178" t="s">
        <v>193</v>
      </c>
      <c r="B184" s="3"/>
      <c r="C184" s="151" t="s">
        <v>258</v>
      </c>
      <c r="D184" s="171" t="s">
        <v>101</v>
      </c>
      <c r="E184" s="172">
        <v>1</v>
      </c>
      <c r="F184" s="69"/>
      <c r="G184" s="259"/>
      <c r="I184" s="172">
        <v>490</v>
      </c>
      <c r="J184" s="172">
        <v>490</v>
      </c>
      <c r="K184" s="113"/>
      <c r="L184" s="49"/>
      <c r="M184" s="48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60">
      <c r="A185" s="178" t="s">
        <v>194</v>
      </c>
      <c r="B185" s="3"/>
      <c r="C185" s="151" t="s">
        <v>266</v>
      </c>
      <c r="D185" s="171" t="s">
        <v>101</v>
      </c>
      <c r="E185" s="172">
        <v>1</v>
      </c>
      <c r="F185" s="69"/>
      <c r="G185" s="259"/>
      <c r="I185" s="172">
        <v>498</v>
      </c>
      <c r="J185" s="172">
        <v>498</v>
      </c>
      <c r="K185" s="113"/>
      <c r="L185" s="49"/>
      <c r="M185" s="48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45">
      <c r="A186" s="178" t="s">
        <v>195</v>
      </c>
      <c r="B186" s="3"/>
      <c r="C186" s="151" t="s">
        <v>260</v>
      </c>
      <c r="D186" s="171" t="s">
        <v>101</v>
      </c>
      <c r="E186" s="172">
        <v>1</v>
      </c>
      <c r="F186" s="69"/>
      <c r="G186" s="259"/>
      <c r="I186" s="172">
        <v>634</v>
      </c>
      <c r="J186" s="172">
        <v>634</v>
      </c>
      <c r="K186" s="113"/>
      <c r="L186" s="49"/>
      <c r="M186" s="48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45">
      <c r="A187" s="178" t="s">
        <v>362</v>
      </c>
      <c r="B187" s="3"/>
      <c r="C187" s="151" t="s">
        <v>263</v>
      </c>
      <c r="D187" s="171" t="s">
        <v>101</v>
      </c>
      <c r="E187" s="172">
        <v>1</v>
      </c>
      <c r="F187" s="69"/>
      <c r="G187" s="259"/>
      <c r="I187" s="172">
        <v>428</v>
      </c>
      <c r="J187" s="172">
        <v>428</v>
      </c>
      <c r="K187" s="113"/>
      <c r="L187" s="49"/>
      <c r="M187" s="48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45">
      <c r="A188" s="178" t="s">
        <v>363</v>
      </c>
      <c r="B188" s="3"/>
      <c r="C188" s="151" t="s">
        <v>265</v>
      </c>
      <c r="D188" s="171" t="s">
        <v>101</v>
      </c>
      <c r="E188" s="172">
        <v>1</v>
      </c>
      <c r="F188" s="69"/>
      <c r="G188" s="259"/>
      <c r="I188" s="172">
        <v>516</v>
      </c>
      <c r="J188" s="172">
        <v>516</v>
      </c>
      <c r="K188" s="113"/>
      <c r="L188" s="49"/>
      <c r="M188" s="48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60">
      <c r="A189" s="178" t="s">
        <v>364</v>
      </c>
      <c r="B189" s="3"/>
      <c r="C189" s="151" t="s">
        <v>269</v>
      </c>
      <c r="D189" s="171" t="s">
        <v>101</v>
      </c>
      <c r="E189" s="172">
        <v>1</v>
      </c>
      <c r="F189" s="72"/>
      <c r="G189" s="259"/>
      <c r="I189" s="172">
        <v>676</v>
      </c>
      <c r="J189" s="172">
        <v>676</v>
      </c>
      <c r="K189" s="71"/>
      <c r="L189" s="49"/>
      <c r="M189" s="48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>
      <c r="A190" s="181" t="s">
        <v>68</v>
      </c>
      <c r="B190" s="3"/>
      <c r="C190" s="155" t="s">
        <v>102</v>
      </c>
      <c r="D190" s="156" t="s">
        <v>26</v>
      </c>
      <c r="E190" s="157">
        <f>E191+E198+E201</f>
        <v>142</v>
      </c>
      <c r="F190" s="69"/>
      <c r="G190" s="259"/>
      <c r="I190" s="157">
        <f>I191+I198+I201</f>
        <v>183818</v>
      </c>
      <c r="J190" s="157">
        <f>J191+J198+J201</f>
        <v>182338</v>
      </c>
      <c r="K190" s="113"/>
      <c r="L190" s="49"/>
      <c r="M190" s="48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2.5" customHeight="1">
      <c r="A191" s="180" t="s">
        <v>40</v>
      </c>
      <c r="B191" s="3"/>
      <c r="C191" s="158" t="s">
        <v>103</v>
      </c>
      <c r="D191" s="159" t="s">
        <v>26</v>
      </c>
      <c r="E191" s="160">
        <f>SUM(E192:E197)</f>
        <v>51</v>
      </c>
      <c r="F191" s="69"/>
      <c r="G191" s="259"/>
      <c r="I191" s="160">
        <f>SUM(I192:I197)</f>
        <v>139360</v>
      </c>
      <c r="J191" s="160">
        <f>SUM(J192:J197)</f>
        <v>139360</v>
      </c>
      <c r="K191" s="113"/>
      <c r="L191" s="49"/>
      <c r="M191" s="48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178" t="s">
        <v>73</v>
      </c>
      <c r="B192" s="3"/>
      <c r="C192" s="151" t="s">
        <v>104</v>
      </c>
      <c r="D192" s="147"/>
      <c r="E192" s="173">
        <v>10</v>
      </c>
      <c r="F192" s="69"/>
      <c r="G192" s="259"/>
      <c r="I192" s="173">
        <v>2300</v>
      </c>
      <c r="J192" s="173">
        <v>2300</v>
      </c>
      <c r="K192" s="113"/>
      <c r="L192" s="49"/>
      <c r="M192" s="48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>
      <c r="A193" s="178" t="s">
        <v>74</v>
      </c>
      <c r="B193" s="3"/>
      <c r="C193" s="151" t="s">
        <v>105</v>
      </c>
      <c r="D193" s="147"/>
      <c r="E193" s="173">
        <v>10</v>
      </c>
      <c r="F193" s="69"/>
      <c r="G193" s="259"/>
      <c r="I193" s="173">
        <v>2300</v>
      </c>
      <c r="J193" s="173">
        <v>2300</v>
      </c>
      <c r="K193" s="113"/>
      <c r="L193" s="49"/>
      <c r="M193" s="48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>
      <c r="A194" s="178" t="s">
        <v>75</v>
      </c>
      <c r="B194" s="3"/>
      <c r="C194" s="151" t="s">
        <v>106</v>
      </c>
      <c r="D194" s="147"/>
      <c r="E194" s="173">
        <v>5</v>
      </c>
      <c r="F194" s="69"/>
      <c r="G194" s="259"/>
      <c r="I194" s="173">
        <v>1430</v>
      </c>
      <c r="J194" s="173">
        <v>1430</v>
      </c>
      <c r="K194" s="113"/>
      <c r="L194" s="49"/>
      <c r="M194" s="48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">
      <c r="A195" s="178" t="s">
        <v>87</v>
      </c>
      <c r="B195" s="3"/>
      <c r="C195" s="151" t="s">
        <v>107</v>
      </c>
      <c r="D195" s="147"/>
      <c r="E195" s="173">
        <v>10</v>
      </c>
      <c r="F195" s="69"/>
      <c r="G195" s="259"/>
      <c r="I195" s="173">
        <v>1530</v>
      </c>
      <c r="J195" s="173">
        <v>1530</v>
      </c>
      <c r="K195" s="113"/>
      <c r="L195" s="49"/>
      <c r="M195" s="48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>
      <c r="A196" s="178" t="s">
        <v>365</v>
      </c>
      <c r="B196" s="3"/>
      <c r="C196" s="146" t="s">
        <v>282</v>
      </c>
      <c r="D196" s="147" t="s">
        <v>26</v>
      </c>
      <c r="E196" s="94">
        <v>14</v>
      </c>
      <c r="F196" s="69"/>
      <c r="G196" s="259"/>
      <c r="I196" s="154">
        <v>106400</v>
      </c>
      <c r="J196" s="154">
        <v>106400</v>
      </c>
      <c r="K196" s="113"/>
      <c r="L196" s="49"/>
      <c r="M196" s="48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>
      <c r="A197" s="178" t="s">
        <v>366</v>
      </c>
      <c r="B197" s="3"/>
      <c r="C197" s="146" t="s">
        <v>283</v>
      </c>
      <c r="D197" s="147" t="s">
        <v>26</v>
      </c>
      <c r="E197" s="94">
        <v>2</v>
      </c>
      <c r="F197" s="69"/>
      <c r="G197" s="259"/>
      <c r="I197" s="154">
        <v>25400</v>
      </c>
      <c r="J197" s="154">
        <v>25400</v>
      </c>
      <c r="K197" s="113"/>
      <c r="L197" s="49"/>
      <c r="M197" s="48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2.5" customHeight="1">
      <c r="A198" s="180" t="s">
        <v>41</v>
      </c>
      <c r="B198" s="3"/>
      <c r="C198" s="158" t="s">
        <v>108</v>
      </c>
      <c r="D198" s="159" t="s">
        <v>26</v>
      </c>
      <c r="E198" s="160">
        <f>SUM(E199:E200)</f>
        <v>40</v>
      </c>
      <c r="F198" s="69"/>
      <c r="G198" s="259"/>
      <c r="I198" s="160">
        <f>SUM(I199:I200)</f>
        <v>960</v>
      </c>
      <c r="J198" s="160">
        <f>SUM(J199:J200)</f>
        <v>960</v>
      </c>
      <c r="K198" s="113"/>
      <c r="L198" s="49"/>
      <c r="M198" s="48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>
      <c r="A199" s="178" t="s">
        <v>69</v>
      </c>
      <c r="B199" s="3"/>
      <c r="C199" s="151" t="s">
        <v>109</v>
      </c>
      <c r="D199" s="159"/>
      <c r="E199" s="173">
        <v>20</v>
      </c>
      <c r="F199" s="72"/>
      <c r="G199" s="259"/>
      <c r="I199" s="173">
        <v>580</v>
      </c>
      <c r="J199" s="173">
        <v>580</v>
      </c>
      <c r="K199" s="71"/>
      <c r="L199" s="49"/>
      <c r="M199" s="48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">
      <c r="A200" s="178" t="s">
        <v>70</v>
      </c>
      <c r="B200" s="3"/>
      <c r="C200" s="151" t="s">
        <v>110</v>
      </c>
      <c r="D200" s="171"/>
      <c r="E200" s="173">
        <v>20</v>
      </c>
      <c r="F200" s="69"/>
      <c r="G200" s="259"/>
      <c r="I200" s="173">
        <v>380</v>
      </c>
      <c r="J200" s="173">
        <v>380</v>
      </c>
      <c r="K200" s="113"/>
      <c r="L200" s="49"/>
      <c r="M200" s="48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0.25" customHeight="1">
      <c r="A201" s="178" t="s">
        <v>197</v>
      </c>
      <c r="B201" s="3"/>
      <c r="C201" s="158" t="s">
        <v>111</v>
      </c>
      <c r="D201" s="159" t="s">
        <v>26</v>
      </c>
      <c r="E201" s="160">
        <f>SUM(E202:E209)</f>
        <v>51</v>
      </c>
      <c r="F201" s="69"/>
      <c r="G201" s="259"/>
      <c r="I201" s="160">
        <f>SUM(I202:I209)</f>
        <v>43498</v>
      </c>
      <c r="J201" s="160">
        <f>SUM(J202:J209)</f>
        <v>42018</v>
      </c>
      <c r="K201" s="113"/>
      <c r="L201" s="49"/>
      <c r="M201" s="48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9.5" customHeight="1">
      <c r="A202" s="178" t="s">
        <v>199</v>
      </c>
      <c r="B202" s="3"/>
      <c r="C202" s="151" t="s">
        <v>112</v>
      </c>
      <c r="D202" s="153" t="s">
        <v>26</v>
      </c>
      <c r="E202" s="173">
        <v>10</v>
      </c>
      <c r="F202" s="69"/>
      <c r="G202" s="259"/>
      <c r="I202" s="173">
        <v>1780</v>
      </c>
      <c r="J202" s="173">
        <v>1780</v>
      </c>
      <c r="K202" s="113"/>
      <c r="L202" s="49"/>
      <c r="M202" s="48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">
      <c r="A203" s="178" t="s">
        <v>367</v>
      </c>
      <c r="B203" s="3"/>
      <c r="C203" s="151" t="s">
        <v>113</v>
      </c>
      <c r="D203" s="153" t="s">
        <v>26</v>
      </c>
      <c r="E203" s="173">
        <v>3</v>
      </c>
      <c r="F203" s="69"/>
      <c r="G203" s="259"/>
      <c r="I203" s="173">
        <v>13979</v>
      </c>
      <c r="J203" s="173">
        <v>13979</v>
      </c>
      <c r="K203" s="113"/>
      <c r="L203" s="49"/>
      <c r="M203" s="48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">
      <c r="A204" s="178" t="s">
        <v>198</v>
      </c>
      <c r="B204" s="3"/>
      <c r="C204" s="151" t="s">
        <v>114</v>
      </c>
      <c r="D204" s="153" t="s">
        <v>26</v>
      </c>
      <c r="E204" s="173">
        <v>3</v>
      </c>
      <c r="F204" s="69"/>
      <c r="G204" s="260"/>
      <c r="I204" s="173">
        <v>668</v>
      </c>
      <c r="J204" s="173">
        <v>669</v>
      </c>
      <c r="K204" s="113"/>
      <c r="L204" s="49"/>
      <c r="M204" s="48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">
      <c r="A205" s="178" t="s">
        <v>368</v>
      </c>
      <c r="B205" s="49"/>
      <c r="C205" s="151" t="s">
        <v>115</v>
      </c>
      <c r="D205" s="153" t="s">
        <v>26</v>
      </c>
      <c r="E205" s="173">
        <v>2</v>
      </c>
      <c r="F205" s="69"/>
      <c r="G205" s="250" t="s">
        <v>374</v>
      </c>
      <c r="H205" s="250"/>
      <c r="I205" s="173">
        <v>14500</v>
      </c>
      <c r="J205" s="173">
        <v>14500</v>
      </c>
      <c r="K205" s="113"/>
      <c r="L205" s="49"/>
      <c r="M205" s="48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40.5" customHeight="1">
      <c r="A206" s="178" t="s">
        <v>369</v>
      </c>
      <c r="B206" s="49"/>
      <c r="C206" s="174" t="s">
        <v>135</v>
      </c>
      <c r="D206" s="153" t="s">
        <v>26</v>
      </c>
      <c r="E206" s="173">
        <v>16</v>
      </c>
      <c r="F206" s="69"/>
      <c r="G206" s="250"/>
      <c r="H206" s="250"/>
      <c r="I206" s="173">
        <v>5161</v>
      </c>
      <c r="J206" s="113">
        <v>3680</v>
      </c>
      <c r="K206" s="113">
        <f>I206-J206</f>
        <v>1481</v>
      </c>
      <c r="L206" s="195" t="s">
        <v>373</v>
      </c>
      <c r="M206" s="48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">
      <c r="A207" s="178" t="s">
        <v>370</v>
      </c>
      <c r="B207" s="49"/>
      <c r="C207" s="174" t="s">
        <v>284</v>
      </c>
      <c r="D207" s="153" t="s">
        <v>26</v>
      </c>
      <c r="E207" s="173">
        <v>11</v>
      </c>
      <c r="F207" s="69"/>
      <c r="G207" s="250"/>
      <c r="H207" s="250"/>
      <c r="I207" s="173">
        <v>3102</v>
      </c>
      <c r="J207" s="173">
        <v>3102</v>
      </c>
      <c r="K207" s="113"/>
      <c r="L207" s="49"/>
      <c r="M207" s="48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">
      <c r="A208" s="178" t="s">
        <v>371</v>
      </c>
      <c r="B208" s="49"/>
      <c r="C208" s="174" t="s">
        <v>285</v>
      </c>
      <c r="D208" s="153" t="s">
        <v>26</v>
      </c>
      <c r="E208" s="173">
        <v>4</v>
      </c>
      <c r="F208" s="72"/>
      <c r="G208" s="250"/>
      <c r="H208" s="250"/>
      <c r="I208" s="173">
        <v>2240</v>
      </c>
      <c r="J208" s="173">
        <v>2240</v>
      </c>
      <c r="K208" s="71"/>
      <c r="L208" s="49"/>
      <c r="M208" s="48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">
      <c r="A209" s="178" t="s">
        <v>372</v>
      </c>
      <c r="B209" s="49"/>
      <c r="C209" s="174" t="s">
        <v>286</v>
      </c>
      <c r="D209" s="153" t="s">
        <v>26</v>
      </c>
      <c r="E209" s="173">
        <v>2</v>
      </c>
      <c r="F209" s="69"/>
      <c r="G209" s="250"/>
      <c r="H209" s="250"/>
      <c r="I209" s="173">
        <v>2068</v>
      </c>
      <c r="J209" s="173">
        <v>2068</v>
      </c>
      <c r="K209" s="113"/>
      <c r="L209" s="49"/>
      <c r="M209" s="48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0.75" customHeight="1">
      <c r="A210" s="181" t="s">
        <v>59</v>
      </c>
      <c r="B210" s="49"/>
      <c r="C210" s="101" t="s">
        <v>136</v>
      </c>
      <c r="D210" s="156" t="s">
        <v>26</v>
      </c>
      <c r="E210" s="157">
        <f>E211+E218</f>
        <v>17</v>
      </c>
      <c r="F210" s="69"/>
      <c r="G210" s="250"/>
      <c r="H210" s="250"/>
      <c r="I210" s="157">
        <f>I211+I218</f>
        <v>107358</v>
      </c>
      <c r="J210" s="157">
        <f>J211+J218</f>
        <v>107358</v>
      </c>
      <c r="K210" s="113"/>
      <c r="L210" s="49"/>
      <c r="M210" s="48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4" customHeight="1">
      <c r="A211" s="181" t="s">
        <v>46</v>
      </c>
      <c r="B211" s="49"/>
      <c r="C211" s="155" t="s">
        <v>287</v>
      </c>
      <c r="D211" s="156" t="s">
        <v>26</v>
      </c>
      <c r="E211" s="157">
        <f>E212+E216</f>
        <v>14</v>
      </c>
      <c r="F211" s="69"/>
      <c r="G211" s="250"/>
      <c r="H211" s="250"/>
      <c r="I211" s="157">
        <f>I212+I216</f>
        <v>39879</v>
      </c>
      <c r="J211" s="157">
        <f>J212+J216</f>
        <v>39879</v>
      </c>
      <c r="K211" s="113"/>
      <c r="L211" s="49"/>
      <c r="M211" s="48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">
      <c r="A212" s="178" t="s">
        <v>29</v>
      </c>
      <c r="B212" s="49"/>
      <c r="C212" s="158" t="s">
        <v>137</v>
      </c>
      <c r="D212" s="159" t="s">
        <v>26</v>
      </c>
      <c r="E212" s="160">
        <f>SUM(E213:E215)</f>
        <v>13</v>
      </c>
      <c r="F212" s="69"/>
      <c r="G212" s="250"/>
      <c r="H212" s="250"/>
      <c r="I212" s="160">
        <f>SUM(I213:I215)</f>
        <v>28229</v>
      </c>
      <c r="J212" s="160">
        <f>SUM(J213:J215)</f>
        <v>28229</v>
      </c>
      <c r="K212" s="113"/>
      <c r="L212" s="49"/>
      <c r="M212" s="48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">
      <c r="A213" s="178" t="s">
        <v>60</v>
      </c>
      <c r="B213" s="49"/>
      <c r="C213" s="175" t="s">
        <v>138</v>
      </c>
      <c r="D213" s="153" t="s">
        <v>26</v>
      </c>
      <c r="E213" s="172">
        <v>5</v>
      </c>
      <c r="F213" s="69"/>
      <c r="G213" s="250"/>
      <c r="H213" s="250"/>
      <c r="I213" s="172">
        <v>20750</v>
      </c>
      <c r="J213" s="172">
        <v>20750</v>
      </c>
      <c r="K213" s="113"/>
      <c r="L213" s="49"/>
      <c r="M213" s="48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">
      <c r="A214" s="178" t="s">
        <v>139</v>
      </c>
      <c r="B214" s="49"/>
      <c r="C214" s="175" t="s">
        <v>288</v>
      </c>
      <c r="D214" s="153" t="s">
        <v>26</v>
      </c>
      <c r="E214" s="172">
        <v>4</v>
      </c>
      <c r="F214" s="69"/>
      <c r="G214" s="250"/>
      <c r="H214" s="250"/>
      <c r="I214" s="172">
        <v>3544</v>
      </c>
      <c r="J214" s="172">
        <v>3544</v>
      </c>
      <c r="K214" s="113"/>
      <c r="L214" s="49"/>
      <c r="M214" s="48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">
      <c r="A215" s="178" t="s">
        <v>71</v>
      </c>
      <c r="B215" s="49"/>
      <c r="C215" s="175" t="s">
        <v>289</v>
      </c>
      <c r="D215" s="153" t="s">
        <v>26</v>
      </c>
      <c r="E215" s="172">
        <v>4</v>
      </c>
      <c r="F215" s="69"/>
      <c r="G215" s="250"/>
      <c r="H215" s="250"/>
      <c r="I215" s="172">
        <v>3935</v>
      </c>
      <c r="J215" s="172">
        <v>3935</v>
      </c>
      <c r="K215" s="113"/>
      <c r="L215" s="49"/>
      <c r="M215" s="48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>
      <c r="A216" s="180" t="s">
        <v>30</v>
      </c>
      <c r="B216" s="49"/>
      <c r="C216" s="158" t="s">
        <v>111</v>
      </c>
      <c r="D216" s="159" t="s">
        <v>26</v>
      </c>
      <c r="E216" s="160">
        <f>SUM(E217:E217)</f>
        <v>1</v>
      </c>
      <c r="F216" s="69"/>
      <c r="G216" s="250"/>
      <c r="H216" s="250"/>
      <c r="I216" s="160">
        <f>SUM(I217:I217)</f>
        <v>11650</v>
      </c>
      <c r="J216" s="160">
        <f>SUM(J217:J217)</f>
        <v>11650</v>
      </c>
      <c r="K216" s="113"/>
      <c r="L216" s="49"/>
      <c r="M216" s="48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" customHeight="1">
      <c r="A217" s="178" t="s">
        <v>61</v>
      </c>
      <c r="B217" s="49"/>
      <c r="C217" s="175" t="s">
        <v>290</v>
      </c>
      <c r="D217" s="153" t="s">
        <v>26</v>
      </c>
      <c r="E217" s="95">
        <v>1</v>
      </c>
      <c r="F217" s="69"/>
      <c r="G217" s="250"/>
      <c r="H217" s="250"/>
      <c r="I217" s="95">
        <v>11650</v>
      </c>
      <c r="J217" s="95">
        <v>11650</v>
      </c>
      <c r="K217" s="113"/>
      <c r="L217" s="49"/>
      <c r="M217" s="48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">
      <c r="A218" s="181" t="s">
        <v>47</v>
      </c>
      <c r="B218" s="49"/>
      <c r="C218" s="155" t="s">
        <v>291</v>
      </c>
      <c r="D218" s="156" t="s">
        <v>85</v>
      </c>
      <c r="E218" s="157">
        <f>E219+E222</f>
        <v>3</v>
      </c>
      <c r="F218" s="72"/>
      <c r="G218" s="250"/>
      <c r="H218" s="250"/>
      <c r="I218" s="157">
        <f>I219+I222</f>
        <v>67479</v>
      </c>
      <c r="J218" s="157">
        <f>J219+J222</f>
        <v>67479</v>
      </c>
      <c r="K218" s="71"/>
      <c r="L218" s="49"/>
      <c r="M218" s="48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0">
      <c r="A219" s="180" t="s">
        <v>36</v>
      </c>
      <c r="B219" s="49"/>
      <c r="C219" s="158" t="s">
        <v>292</v>
      </c>
      <c r="D219" s="159" t="s">
        <v>85</v>
      </c>
      <c r="E219" s="160">
        <f>SUM(E220:E221)</f>
        <v>2</v>
      </c>
      <c r="F219" s="69"/>
      <c r="G219" s="250"/>
      <c r="H219" s="250"/>
      <c r="I219" s="160">
        <f>SUM(I220:I221)</f>
        <v>53339</v>
      </c>
      <c r="J219" s="160">
        <f>SUM(J220:J221)</f>
        <v>53339</v>
      </c>
      <c r="K219" s="113"/>
      <c r="L219" s="49"/>
      <c r="M219" s="48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45">
      <c r="A220" s="178" t="s">
        <v>33</v>
      </c>
      <c r="B220" s="49"/>
      <c r="C220" s="175" t="s">
        <v>293</v>
      </c>
      <c r="D220" s="153" t="s">
        <v>85</v>
      </c>
      <c r="E220" s="95">
        <v>1</v>
      </c>
      <c r="F220" s="69"/>
      <c r="G220" s="250"/>
      <c r="H220" s="250"/>
      <c r="I220" s="172">
        <v>27571</v>
      </c>
      <c r="J220" s="172">
        <v>27571</v>
      </c>
      <c r="K220" s="113"/>
      <c r="L220" s="49"/>
      <c r="M220" s="48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46.5" customHeight="1">
      <c r="A221" s="178" t="s">
        <v>34</v>
      </c>
      <c r="B221" s="49"/>
      <c r="C221" s="175" t="s">
        <v>294</v>
      </c>
      <c r="D221" s="153" t="s">
        <v>85</v>
      </c>
      <c r="E221" s="95">
        <v>1</v>
      </c>
      <c r="F221" s="69"/>
      <c r="G221" s="250"/>
      <c r="H221" s="250"/>
      <c r="I221" s="172">
        <v>25768</v>
      </c>
      <c r="J221" s="172">
        <v>25768</v>
      </c>
      <c r="K221" s="113"/>
      <c r="L221" s="49"/>
      <c r="M221" s="48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8.5" customHeight="1">
      <c r="A222" s="180" t="s">
        <v>37</v>
      </c>
      <c r="B222" s="49"/>
      <c r="C222" s="158" t="s">
        <v>295</v>
      </c>
      <c r="D222" s="159" t="s">
        <v>196</v>
      </c>
      <c r="E222" s="160">
        <f>E223</f>
        <v>1</v>
      </c>
      <c r="F222" s="85"/>
      <c r="G222" s="250"/>
      <c r="H222" s="250"/>
      <c r="I222" s="160">
        <f>I223</f>
        <v>14140</v>
      </c>
      <c r="J222" s="160">
        <f>J223</f>
        <v>14140</v>
      </c>
      <c r="K222" s="86"/>
      <c r="L222" s="49"/>
      <c r="M222" s="48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0" customHeight="1">
      <c r="A223" s="178" t="s">
        <v>64</v>
      </c>
      <c r="B223" s="49"/>
      <c r="C223" s="96" t="s">
        <v>296</v>
      </c>
      <c r="D223" s="171" t="s">
        <v>196</v>
      </c>
      <c r="E223" s="176">
        <v>1</v>
      </c>
      <c r="F223" s="77"/>
      <c r="G223" s="250"/>
      <c r="H223" s="250"/>
      <c r="I223" s="95">
        <v>14140</v>
      </c>
      <c r="J223" s="95">
        <v>14140</v>
      </c>
      <c r="K223" s="78"/>
      <c r="L223" s="193"/>
      <c r="M223" s="48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3" customHeight="1">
      <c r="A224" s="181" t="s">
        <v>62</v>
      </c>
      <c r="B224" s="49"/>
      <c r="C224" s="155" t="s">
        <v>297</v>
      </c>
      <c r="D224" s="156" t="s">
        <v>26</v>
      </c>
      <c r="E224" s="157">
        <f>E225+E231</f>
        <v>11</v>
      </c>
      <c r="F224" s="69"/>
      <c r="G224" s="250"/>
      <c r="H224" s="250"/>
      <c r="I224" s="157">
        <f>I225+I231</f>
        <v>205129</v>
      </c>
      <c r="J224" s="157">
        <f>J225+J231</f>
        <v>47308</v>
      </c>
      <c r="K224" s="113"/>
      <c r="L224" s="193"/>
      <c r="M224" s="48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3.25" customHeight="1">
      <c r="A225" s="180" t="s">
        <v>46</v>
      </c>
      <c r="B225" s="49"/>
      <c r="C225" s="158" t="s">
        <v>298</v>
      </c>
      <c r="D225" s="159" t="s">
        <v>26</v>
      </c>
      <c r="E225" s="160">
        <f>SUM(E226:E230)</f>
        <v>10</v>
      </c>
      <c r="F225" s="69"/>
      <c r="G225" s="250"/>
      <c r="H225" s="250"/>
      <c r="I225" s="160">
        <f>SUM(I226:I230)</f>
        <v>185133</v>
      </c>
      <c r="J225" s="160">
        <f>SUM(J226:J230)</f>
        <v>27312</v>
      </c>
      <c r="K225" s="113"/>
      <c r="L225" s="193"/>
      <c r="M225" s="48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7.25" customHeight="1">
      <c r="A226" s="178" t="s">
        <v>29</v>
      </c>
      <c r="B226" s="49"/>
      <c r="C226" s="175" t="s">
        <v>299</v>
      </c>
      <c r="D226" s="153" t="s">
        <v>26</v>
      </c>
      <c r="E226" s="95">
        <v>1</v>
      </c>
      <c r="F226" s="69"/>
      <c r="G226" s="250"/>
      <c r="H226" s="250"/>
      <c r="I226" s="172">
        <v>27312</v>
      </c>
      <c r="J226" s="172">
        <v>27312</v>
      </c>
      <c r="K226" s="113"/>
      <c r="L226" s="193"/>
      <c r="M226" s="48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0" customHeight="1">
      <c r="A227" s="178" t="s">
        <v>30</v>
      </c>
      <c r="B227" s="49"/>
      <c r="C227" s="175" t="s">
        <v>300</v>
      </c>
      <c r="D227" s="153" t="s">
        <v>26</v>
      </c>
      <c r="E227" s="95">
        <v>3</v>
      </c>
      <c r="F227" s="69"/>
      <c r="G227" s="250"/>
      <c r="H227" s="250"/>
      <c r="I227" s="95">
        <v>56100</v>
      </c>
      <c r="J227" s="113" t="s">
        <v>394</v>
      </c>
      <c r="K227" s="113"/>
      <c r="L227" s="192" t="s">
        <v>395</v>
      </c>
      <c r="M227" s="48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0" customHeight="1">
      <c r="A228" s="178" t="s">
        <v>31</v>
      </c>
      <c r="B228" s="49"/>
      <c r="C228" s="175" t="s">
        <v>301</v>
      </c>
      <c r="D228" s="153" t="s">
        <v>26</v>
      </c>
      <c r="E228" s="95">
        <v>3</v>
      </c>
      <c r="F228" s="77"/>
      <c r="G228" s="250"/>
      <c r="H228" s="250"/>
      <c r="I228" s="95">
        <v>41325</v>
      </c>
      <c r="J228" s="215" t="s">
        <v>394</v>
      </c>
      <c r="K228" s="78"/>
      <c r="L228" s="192" t="s">
        <v>395</v>
      </c>
      <c r="M228" s="48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9.25" customHeight="1">
      <c r="A229" s="178" t="s">
        <v>32</v>
      </c>
      <c r="B229" s="49"/>
      <c r="C229" s="175" t="s">
        <v>302</v>
      </c>
      <c r="D229" s="153" t="s">
        <v>26</v>
      </c>
      <c r="E229" s="95">
        <v>1</v>
      </c>
      <c r="F229" s="80"/>
      <c r="G229" s="250"/>
      <c r="H229" s="250"/>
      <c r="I229" s="95">
        <v>31300</v>
      </c>
      <c r="J229" s="215" t="s">
        <v>394</v>
      </c>
      <c r="K229" s="113"/>
      <c r="L229" s="192" t="s">
        <v>395</v>
      </c>
      <c r="M229" s="48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5.5" customHeight="1">
      <c r="A230" s="178" t="s">
        <v>42</v>
      </c>
      <c r="B230" s="49"/>
      <c r="C230" s="175" t="s">
        <v>303</v>
      </c>
      <c r="D230" s="153" t="s">
        <v>26</v>
      </c>
      <c r="E230" s="95">
        <v>2</v>
      </c>
      <c r="F230" s="80"/>
      <c r="G230" s="250"/>
      <c r="H230" s="250"/>
      <c r="I230" s="95">
        <v>29096</v>
      </c>
      <c r="J230" s="215" t="s">
        <v>394</v>
      </c>
      <c r="K230" s="113"/>
      <c r="L230" s="192" t="s">
        <v>395</v>
      </c>
      <c r="M230" s="48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.75" customHeight="1">
      <c r="A231" s="180" t="s">
        <v>47</v>
      </c>
      <c r="B231" s="49"/>
      <c r="C231" s="158" t="s">
        <v>304</v>
      </c>
      <c r="D231" s="159" t="s">
        <v>26</v>
      </c>
      <c r="E231" s="160">
        <f>SUM(E232:E232)</f>
        <v>1</v>
      </c>
      <c r="F231" s="80"/>
      <c r="G231" s="250"/>
      <c r="H231" s="250"/>
      <c r="I231" s="160">
        <f>SUM(I232:I232)</f>
        <v>19996</v>
      </c>
      <c r="J231" s="160">
        <f>SUM(J232:J232)</f>
        <v>19996</v>
      </c>
      <c r="K231" s="113"/>
      <c r="L231" s="193"/>
      <c r="M231" s="48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>
      <c r="A232" s="178" t="s">
        <v>36</v>
      </c>
      <c r="B232" s="49"/>
      <c r="C232" s="96" t="s">
        <v>305</v>
      </c>
      <c r="D232" s="153" t="s">
        <v>26</v>
      </c>
      <c r="E232" s="95">
        <v>1</v>
      </c>
      <c r="F232" s="80"/>
      <c r="G232" s="250"/>
      <c r="H232" s="250"/>
      <c r="I232" s="176">
        <v>19996</v>
      </c>
      <c r="J232" s="176">
        <v>19996</v>
      </c>
      <c r="K232" s="113"/>
      <c r="L232" s="193"/>
      <c r="M232" s="48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>
      <c r="A233" s="90"/>
      <c r="B233" s="49"/>
      <c r="C233" s="68"/>
      <c r="D233" s="79"/>
      <c r="E233" s="81"/>
      <c r="F233" s="80"/>
      <c r="G233" s="250"/>
      <c r="H233" s="250"/>
      <c r="I233" s="82"/>
      <c r="J233" s="113"/>
      <c r="K233" s="113"/>
      <c r="L233" s="193"/>
      <c r="M233" s="48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71.25" customHeight="1">
      <c r="A234" s="90"/>
      <c r="B234" s="203" t="s">
        <v>375</v>
      </c>
      <c r="C234" s="197" t="s">
        <v>376</v>
      </c>
      <c r="D234" s="79"/>
      <c r="E234" s="81"/>
      <c r="F234" s="80"/>
      <c r="G234" s="264" t="s">
        <v>374</v>
      </c>
      <c r="H234" s="267"/>
      <c r="I234" s="209">
        <v>949749</v>
      </c>
      <c r="J234" s="204">
        <v>947363</v>
      </c>
      <c r="K234" s="202"/>
      <c r="L234" s="214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spans="1:26" ht="15.75" collapsed="1">
      <c r="A235" s="229" t="s">
        <v>46</v>
      </c>
      <c r="B235" s="196"/>
      <c r="C235" s="212" t="s">
        <v>377</v>
      </c>
      <c r="D235" s="208" t="s">
        <v>24</v>
      </c>
      <c r="E235" s="209">
        <v>2696</v>
      </c>
      <c r="F235" s="80"/>
      <c r="G235" s="265"/>
      <c r="H235" s="268"/>
      <c r="I235" s="209">
        <v>744784</v>
      </c>
      <c r="J235" s="204">
        <v>744784</v>
      </c>
      <c r="K235" s="204">
        <v>2386</v>
      </c>
      <c r="L235" s="205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spans="1:26" ht="45">
      <c r="A236" s="228" t="s">
        <v>29</v>
      </c>
      <c r="B236" s="196"/>
      <c r="C236" s="218" t="s">
        <v>378</v>
      </c>
      <c r="D236" s="217"/>
      <c r="E236" s="219">
        <v>246</v>
      </c>
      <c r="F236" s="80"/>
      <c r="G236" s="265"/>
      <c r="H236" s="268"/>
      <c r="I236" s="201">
        <v>506324</v>
      </c>
      <c r="J236" s="201">
        <v>506324</v>
      </c>
      <c r="K236" s="215" t="s">
        <v>394</v>
      </c>
      <c r="L236" s="205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spans="1:26" ht="45">
      <c r="A237" s="228" t="s">
        <v>30</v>
      </c>
      <c r="B237" s="196"/>
      <c r="C237" s="220" t="s">
        <v>379</v>
      </c>
      <c r="D237" s="217"/>
      <c r="E237" s="219">
        <v>2450</v>
      </c>
      <c r="F237" s="80"/>
      <c r="G237" s="265"/>
      <c r="H237" s="268"/>
      <c r="I237" s="201">
        <v>238460</v>
      </c>
      <c r="J237" s="201">
        <v>238460</v>
      </c>
      <c r="K237" s="215" t="s">
        <v>394</v>
      </c>
      <c r="L237" s="205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spans="1:26" ht="28.5">
      <c r="A238" s="229" t="s">
        <v>47</v>
      </c>
      <c r="B238" s="196"/>
      <c r="C238" s="222" t="s">
        <v>99</v>
      </c>
      <c r="D238" s="223" t="s">
        <v>85</v>
      </c>
      <c r="E238" s="224">
        <f>E239</f>
        <v>1</v>
      </c>
      <c r="F238" s="80"/>
      <c r="G238" s="265"/>
      <c r="H238" s="268"/>
      <c r="I238" s="200">
        <v>5969</v>
      </c>
      <c r="J238" s="200">
        <v>5969</v>
      </c>
      <c r="K238" s="215" t="s">
        <v>394</v>
      </c>
      <c r="L238" s="259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spans="1:26" ht="45">
      <c r="A239" s="228" t="s">
        <v>36</v>
      </c>
      <c r="B239" s="196"/>
      <c r="C239" s="218" t="s">
        <v>378</v>
      </c>
      <c r="D239" s="225" t="s">
        <v>85</v>
      </c>
      <c r="E239" s="227">
        <v>1</v>
      </c>
      <c r="F239" s="80"/>
      <c r="G239" s="265"/>
      <c r="H239" s="268"/>
      <c r="I239" s="199">
        <v>5969</v>
      </c>
      <c r="J239" s="199">
        <v>5969</v>
      </c>
      <c r="K239" s="215" t="s">
        <v>394</v>
      </c>
      <c r="L239" s="259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spans="1:26" ht="15.75">
      <c r="A240" s="228" t="s">
        <v>33</v>
      </c>
      <c r="B240" s="196"/>
      <c r="C240" s="222" t="s">
        <v>100</v>
      </c>
      <c r="D240" s="221" t="s">
        <v>85</v>
      </c>
      <c r="E240" s="211">
        <v>1</v>
      </c>
      <c r="F240" s="80"/>
      <c r="G240" s="265"/>
      <c r="H240" s="268"/>
      <c r="I240" s="243">
        <v>450</v>
      </c>
      <c r="J240" s="243">
        <v>450</v>
      </c>
      <c r="K240" s="215" t="s">
        <v>394</v>
      </c>
      <c r="L240" s="26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spans="1:26" ht="15.75">
      <c r="A241" s="237" t="s">
        <v>63</v>
      </c>
      <c r="B241" s="196"/>
      <c r="C241" s="238" t="s">
        <v>100</v>
      </c>
      <c r="D241" s="239" t="s">
        <v>101</v>
      </c>
      <c r="E241" s="240">
        <v>1</v>
      </c>
      <c r="F241" s="80"/>
      <c r="G241" s="265"/>
      <c r="H241" s="268"/>
      <c r="I241" s="199">
        <v>450</v>
      </c>
      <c r="J241" s="199">
        <v>450</v>
      </c>
      <c r="K241" s="215" t="s">
        <v>394</v>
      </c>
      <c r="L241" s="241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spans="1:26" ht="15.75">
      <c r="A242" s="228" t="s">
        <v>38</v>
      </c>
      <c r="B242" s="196"/>
      <c r="C242" s="220" t="s">
        <v>380</v>
      </c>
      <c r="D242" s="225" t="s">
        <v>101</v>
      </c>
      <c r="E242" s="227">
        <v>1</v>
      </c>
      <c r="F242" s="80"/>
      <c r="G242" s="265"/>
      <c r="H242" s="268"/>
      <c r="I242" s="199">
        <v>450</v>
      </c>
      <c r="J242" s="199">
        <v>450</v>
      </c>
      <c r="K242" s="215" t="s">
        <v>394</v>
      </c>
      <c r="L242" s="206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spans="1:26" ht="15.75">
      <c r="A243" s="229" t="s">
        <v>141</v>
      </c>
      <c r="B243" s="196"/>
      <c r="C243" s="222" t="s">
        <v>102</v>
      </c>
      <c r="D243" s="223" t="s">
        <v>101</v>
      </c>
      <c r="E243" s="224">
        <v>19</v>
      </c>
      <c r="F243" s="80"/>
      <c r="G243" s="265"/>
      <c r="H243" s="268"/>
      <c r="I243" s="198">
        <v>198546</v>
      </c>
      <c r="J243" s="198">
        <v>196160</v>
      </c>
      <c r="K243" s="215" t="s">
        <v>394</v>
      </c>
      <c r="L243" s="232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spans="1:26" ht="15.75">
      <c r="A244" s="229" t="s">
        <v>68</v>
      </c>
      <c r="B244" s="196"/>
      <c r="C244" s="233" t="s">
        <v>381</v>
      </c>
      <c r="D244" s="223" t="s">
        <v>26</v>
      </c>
      <c r="E244" s="224">
        <v>6</v>
      </c>
      <c r="F244" s="80"/>
      <c r="G244" s="265"/>
      <c r="H244" s="268"/>
      <c r="I244" s="230">
        <v>149183</v>
      </c>
      <c r="J244" s="230">
        <v>149183</v>
      </c>
      <c r="K244" s="215" t="s">
        <v>394</v>
      </c>
      <c r="L244" s="205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spans="1:26" ht="30">
      <c r="A245" s="235" t="s">
        <v>40</v>
      </c>
      <c r="B245" s="196"/>
      <c r="C245" s="234" t="s">
        <v>382</v>
      </c>
      <c r="D245" s="217" t="s">
        <v>26</v>
      </c>
      <c r="E245" s="236">
        <v>1</v>
      </c>
      <c r="F245" s="80"/>
      <c r="G245" s="265"/>
      <c r="H245" s="268"/>
      <c r="I245" s="207">
        <v>20771</v>
      </c>
      <c r="J245" s="207">
        <v>20771</v>
      </c>
      <c r="K245" s="215" t="s">
        <v>394</v>
      </c>
      <c r="L245" s="231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spans="1:26" ht="30">
      <c r="A246" s="228" t="s">
        <v>73</v>
      </c>
      <c r="B246" s="196"/>
      <c r="C246" s="234" t="s">
        <v>383</v>
      </c>
      <c r="D246" s="217" t="s">
        <v>26</v>
      </c>
      <c r="E246" s="226">
        <v>1</v>
      </c>
      <c r="F246" s="80"/>
      <c r="G246" s="265"/>
      <c r="H246" s="268"/>
      <c r="I246" s="207">
        <v>8261</v>
      </c>
      <c r="J246" s="207">
        <v>8261</v>
      </c>
      <c r="K246" s="215" t="s">
        <v>394</v>
      </c>
      <c r="L246" s="205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spans="1:26" ht="30">
      <c r="A247" s="228" t="s">
        <v>74</v>
      </c>
      <c r="B247" s="196"/>
      <c r="C247" s="234" t="s">
        <v>384</v>
      </c>
      <c r="D247" s="217" t="s">
        <v>26</v>
      </c>
      <c r="E247" s="226">
        <v>1</v>
      </c>
      <c r="F247" s="80"/>
      <c r="G247" s="265"/>
      <c r="H247" s="268"/>
      <c r="I247" s="207">
        <v>36554</v>
      </c>
      <c r="J247" s="207">
        <v>36554</v>
      </c>
      <c r="K247" s="215" t="s">
        <v>394</v>
      </c>
      <c r="L247" s="205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spans="1:26" ht="30">
      <c r="A248" s="228" t="s">
        <v>75</v>
      </c>
      <c r="B248" s="196"/>
      <c r="C248" s="234" t="s">
        <v>385</v>
      </c>
      <c r="D248" s="217" t="s">
        <v>26</v>
      </c>
      <c r="E248" s="226">
        <v>1</v>
      </c>
      <c r="F248" s="80"/>
      <c r="G248" s="265"/>
      <c r="H248" s="268"/>
      <c r="I248" s="207">
        <v>19246</v>
      </c>
      <c r="J248" s="207">
        <v>19246</v>
      </c>
      <c r="K248" s="215" t="s">
        <v>394</v>
      </c>
      <c r="L248" s="205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spans="1:26" ht="30">
      <c r="A249" s="228" t="s">
        <v>87</v>
      </c>
      <c r="B249" s="196"/>
      <c r="C249" s="234" t="s">
        <v>386</v>
      </c>
      <c r="D249" s="217" t="s">
        <v>26</v>
      </c>
      <c r="E249" s="226">
        <v>1</v>
      </c>
      <c r="F249" s="80"/>
      <c r="G249" s="265"/>
      <c r="H249" s="268"/>
      <c r="I249" s="207">
        <v>11999</v>
      </c>
      <c r="J249" s="207">
        <v>11999</v>
      </c>
      <c r="K249" s="215" t="s">
        <v>394</v>
      </c>
      <c r="L249" s="205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spans="1:26" ht="15.75">
      <c r="A250" s="228" t="s">
        <v>365</v>
      </c>
      <c r="B250" s="196"/>
      <c r="C250" s="234" t="s">
        <v>387</v>
      </c>
      <c r="D250" s="217" t="s">
        <v>26</v>
      </c>
      <c r="E250" s="210">
        <v>1</v>
      </c>
      <c r="F250" s="80"/>
      <c r="G250" s="265"/>
      <c r="H250" s="268"/>
      <c r="I250" s="207">
        <v>52354</v>
      </c>
      <c r="J250" s="207">
        <v>52354</v>
      </c>
      <c r="K250" s="215" t="s">
        <v>394</v>
      </c>
      <c r="L250" s="205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spans="1:26" ht="15.75">
      <c r="A251" s="242" t="s">
        <v>366</v>
      </c>
      <c r="B251" s="196"/>
      <c r="C251" s="244" t="s">
        <v>111</v>
      </c>
      <c r="D251" s="245" t="s">
        <v>26</v>
      </c>
      <c r="E251" s="213">
        <v>13</v>
      </c>
      <c r="F251" s="80"/>
      <c r="G251" s="265"/>
      <c r="H251" s="268"/>
      <c r="I251" s="207">
        <v>49363</v>
      </c>
      <c r="J251" s="207">
        <v>49363</v>
      </c>
      <c r="K251" s="215" t="s">
        <v>394</v>
      </c>
      <c r="L251" s="246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spans="1:26" ht="15.75">
      <c r="A252" s="228" t="s">
        <v>41</v>
      </c>
      <c r="B252" s="196"/>
      <c r="C252" s="216" t="s">
        <v>388</v>
      </c>
      <c r="D252" s="217" t="s">
        <v>26</v>
      </c>
      <c r="E252" s="227">
        <v>1</v>
      </c>
      <c r="F252" s="80"/>
      <c r="G252" s="265"/>
      <c r="H252" s="268"/>
      <c r="I252" s="215">
        <v>2290</v>
      </c>
      <c r="J252" s="215">
        <v>2290</v>
      </c>
      <c r="K252" s="215" t="s">
        <v>394</v>
      </c>
      <c r="L252" s="205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spans="1:26" ht="33" customHeight="1">
      <c r="A253" s="228" t="s">
        <v>69</v>
      </c>
      <c r="B253" s="196"/>
      <c r="C253" s="216" t="s">
        <v>389</v>
      </c>
      <c r="D253" s="217" t="s">
        <v>26</v>
      </c>
      <c r="E253" s="226">
        <v>1</v>
      </c>
      <c r="F253" s="80"/>
      <c r="G253" s="265"/>
      <c r="H253" s="268"/>
      <c r="I253" s="215">
        <v>7600</v>
      </c>
      <c r="J253" s="215">
        <v>5280</v>
      </c>
      <c r="K253" s="215">
        <f t="shared" ref="K253:K254" si="2">I253-J253</f>
        <v>2320</v>
      </c>
      <c r="L253" s="203" t="s">
        <v>373</v>
      </c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spans="1:26" ht="36" customHeight="1">
      <c r="A254" s="228" t="s">
        <v>70</v>
      </c>
      <c r="B254" s="196"/>
      <c r="C254" s="216" t="s">
        <v>390</v>
      </c>
      <c r="D254" s="217" t="s">
        <v>26</v>
      </c>
      <c r="E254" s="226">
        <v>1</v>
      </c>
      <c r="F254" s="80"/>
      <c r="G254" s="265"/>
      <c r="H254" s="268"/>
      <c r="I254" s="215">
        <v>36966</v>
      </c>
      <c r="J254" s="215">
        <v>36900</v>
      </c>
      <c r="K254" s="215">
        <f t="shared" si="2"/>
        <v>66</v>
      </c>
      <c r="L254" s="203" t="s">
        <v>373</v>
      </c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spans="1:26" ht="15.75">
      <c r="A255" s="228" t="s">
        <v>197</v>
      </c>
      <c r="B255" s="196"/>
      <c r="C255" s="216" t="s">
        <v>391</v>
      </c>
      <c r="D255" s="217" t="s">
        <v>26</v>
      </c>
      <c r="E255" s="227">
        <v>1</v>
      </c>
      <c r="F255" s="80"/>
      <c r="G255" s="265"/>
      <c r="H255" s="268"/>
      <c r="I255" s="215">
        <v>1250</v>
      </c>
      <c r="J255" s="215">
        <v>1250</v>
      </c>
      <c r="K255" s="215" t="s">
        <v>394</v>
      </c>
      <c r="L255" s="205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spans="1:26" ht="15.75">
      <c r="A256" s="228" t="s">
        <v>199</v>
      </c>
      <c r="B256" s="196"/>
      <c r="C256" s="216" t="s">
        <v>392</v>
      </c>
      <c r="D256" s="221" t="s">
        <v>26</v>
      </c>
      <c r="E256" s="226">
        <v>2</v>
      </c>
      <c r="F256" s="80"/>
      <c r="G256" s="265"/>
      <c r="H256" s="268"/>
      <c r="I256" s="215">
        <v>680</v>
      </c>
      <c r="J256" s="215">
        <v>680</v>
      </c>
      <c r="K256" s="215" t="s">
        <v>394</v>
      </c>
      <c r="L256" s="205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spans="1:26" ht="15.75">
      <c r="A257" s="228" t="s">
        <v>367</v>
      </c>
      <c r="B257" s="49"/>
      <c r="C257" s="216" t="s">
        <v>393</v>
      </c>
      <c r="D257" s="221" t="s">
        <v>26</v>
      </c>
      <c r="E257" s="226">
        <v>7</v>
      </c>
      <c r="F257" s="80"/>
      <c r="G257" s="266"/>
      <c r="H257" s="269"/>
      <c r="I257" s="215">
        <v>577</v>
      </c>
      <c r="J257" s="215">
        <v>577</v>
      </c>
      <c r="K257" s="215" t="s">
        <v>394</v>
      </c>
      <c r="L257" s="205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</sheetData>
  <mergeCells count="40">
    <mergeCell ref="G234:G257"/>
    <mergeCell ref="H234:H257"/>
    <mergeCell ref="L238:L240"/>
    <mergeCell ref="G205:G233"/>
    <mergeCell ref="H205:H233"/>
    <mergeCell ref="A6:A8"/>
    <mergeCell ref="B6:G6"/>
    <mergeCell ref="H6:H8"/>
    <mergeCell ref="C7:C8"/>
    <mergeCell ref="D7:D8"/>
    <mergeCell ref="E7:F7"/>
    <mergeCell ref="G7:G8"/>
    <mergeCell ref="B7:B8"/>
    <mergeCell ref="G173:G204"/>
    <mergeCell ref="I2:R2"/>
    <mergeCell ref="G143:G172"/>
    <mergeCell ref="H143:H172"/>
    <mergeCell ref="I6:L6"/>
    <mergeCell ref="I7:I8"/>
    <mergeCell ref="O7:O8"/>
    <mergeCell ref="L7:L8"/>
    <mergeCell ref="Q6:X6"/>
    <mergeCell ref="M7:N7"/>
    <mergeCell ref="P7:P8"/>
    <mergeCell ref="Q7:R7"/>
    <mergeCell ref="S7:T7"/>
    <mergeCell ref="J3:Q3"/>
    <mergeCell ref="J4:Q4"/>
    <mergeCell ref="Z143:Z144"/>
    <mergeCell ref="L104:L107"/>
    <mergeCell ref="L127:L130"/>
    <mergeCell ref="H10:H39"/>
    <mergeCell ref="G10:G39"/>
    <mergeCell ref="Z6:Z8"/>
    <mergeCell ref="W7:X7"/>
    <mergeCell ref="Y6:Y8"/>
    <mergeCell ref="U7:V7"/>
    <mergeCell ref="J7:J8"/>
    <mergeCell ref="M6:P6"/>
    <mergeCell ref="K7:K8"/>
  </mergeCells>
  <pageMargins left="0.11811023622047245" right="0.11811023622047245" top="0.15748031496062992" bottom="0.15748031496062992" header="0.31496062992125984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Марина Сергеевна</dc:creator>
  <cp:lastModifiedBy>Шагиров Серик Габдоллаевич</cp:lastModifiedBy>
  <cp:lastPrinted>2023-02-03T08:23:34Z</cp:lastPrinted>
  <dcterms:created xsi:type="dcterms:W3CDTF">2020-07-02T05:19:33Z</dcterms:created>
  <dcterms:modified xsi:type="dcterms:W3CDTF">2023-02-22T02:47:09Z</dcterms:modified>
</cp:coreProperties>
</file>